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国培项目申报\"/>
    </mc:Choice>
  </mc:AlternateContent>
  <bookViews>
    <workbookView xWindow="-105" yWindow="-105" windowWidth="17475" windowHeight="10455"/>
  </bookViews>
  <sheets>
    <sheet name="规划表" sheetId="1" r:id="rId1"/>
  </sheets>
  <definedNames>
    <definedName name="_xlnm.Print_Titles" localSheetId="0">规划表!$3:$4</definedName>
  </definedNames>
  <calcPr calcId="152511"/>
</workbook>
</file>

<file path=xl/calcChain.xml><?xml version="1.0" encoding="utf-8"?>
<calcChain xmlns="http://schemas.openxmlformats.org/spreadsheetml/2006/main">
  <c r="M60" i="1" l="1"/>
  <c r="J82" i="1" l="1"/>
  <c r="J83" i="1"/>
  <c r="J84" i="1"/>
  <c r="K80" i="1"/>
  <c r="M80" i="1" s="1"/>
  <c r="M77" i="1"/>
  <c r="J76" i="1"/>
  <c r="J77" i="1"/>
  <c r="J78" i="1"/>
  <c r="J79" i="1"/>
  <c r="J80" i="1"/>
  <c r="J75" i="1"/>
  <c r="M74" i="1"/>
  <c r="J74" i="1"/>
  <c r="M70" i="1"/>
  <c r="M69" i="1"/>
  <c r="M68" i="1"/>
  <c r="M67" i="1"/>
  <c r="J66" i="1"/>
  <c r="J67" i="1"/>
  <c r="J68" i="1"/>
  <c r="J69" i="1"/>
  <c r="J65" i="1"/>
  <c r="J61" i="1"/>
  <c r="M59" i="1"/>
  <c r="J59" i="1"/>
  <c r="J58" i="1"/>
  <c r="M57" i="1" l="1"/>
  <c r="J57" i="1"/>
  <c r="M56" i="1"/>
  <c r="J56" i="1"/>
  <c r="M55" i="1"/>
  <c r="J55" i="1"/>
  <c r="J53" i="1"/>
  <c r="J52" i="1"/>
  <c r="M46" i="1"/>
  <c r="M45" i="1"/>
  <c r="M43" i="1"/>
  <c r="J46" i="1"/>
  <c r="J45" i="1"/>
  <c r="J43" i="1"/>
  <c r="J41" i="1"/>
  <c r="M39" i="1"/>
  <c r="M40" i="1"/>
  <c r="J39" i="1"/>
  <c r="M38" i="1"/>
  <c r="J38" i="1"/>
  <c r="J34" i="1"/>
  <c r="M34" i="1"/>
  <c r="M22" i="1"/>
  <c r="J22" i="1"/>
  <c r="J8" i="1"/>
  <c r="K7" i="1"/>
  <c r="K6" i="1"/>
  <c r="M6" i="1" s="1"/>
  <c r="J7" i="1"/>
  <c r="J6" i="1"/>
  <c r="K81" i="1"/>
  <c r="M81" i="1" s="1"/>
  <c r="K49" i="1"/>
  <c r="M49" i="1" s="1"/>
  <c r="K44" i="1"/>
  <c r="M44" i="1" s="1"/>
  <c r="K42" i="1"/>
  <c r="M42" i="1" s="1"/>
  <c r="J81" i="1"/>
  <c r="J70" i="1"/>
  <c r="J49" i="1"/>
  <c r="J44" i="1"/>
  <c r="J42" i="1"/>
  <c r="M5" i="1"/>
  <c r="J5" i="1"/>
  <c r="M84" i="1" l="1"/>
  <c r="M83" i="1"/>
  <c r="M82" i="1"/>
  <c r="M79" i="1"/>
  <c r="M78" i="1"/>
  <c r="M76" i="1"/>
  <c r="M75" i="1"/>
  <c r="M66" i="1"/>
  <c r="M65" i="1"/>
  <c r="M61" i="1"/>
  <c r="M58" i="1"/>
  <c r="M41" i="1"/>
  <c r="M8" i="1"/>
  <c r="M7" i="1"/>
</calcChain>
</file>

<file path=xl/sharedStrings.xml><?xml version="1.0" encoding="utf-8"?>
<sst xmlns="http://schemas.openxmlformats.org/spreadsheetml/2006/main" count="447" uniqueCount="323">
  <si>
    <t>项目
类别</t>
  </si>
  <si>
    <t>子类别</t>
  </si>
  <si>
    <t>项目编号</t>
  </si>
  <si>
    <t>项目名称</t>
  </si>
  <si>
    <t>培训对象</t>
  </si>
  <si>
    <t>培训方式</t>
  </si>
  <si>
    <t>人数</t>
  </si>
  <si>
    <t>培训单位</t>
  </si>
  <si>
    <t>实施要求</t>
  </si>
  <si>
    <t>时长
（天）</t>
  </si>
  <si>
    <t>经费标准
（元/人/天）</t>
  </si>
  <si>
    <t>时长
（学时）</t>
  </si>
  <si>
    <t>经费标准
（元/人/学时）</t>
  </si>
  <si>
    <t>新教师入职培训</t>
  </si>
  <si>
    <t>G1101</t>
  </si>
  <si>
    <t xml:space="preserve">新教师培训者课程设计与实施能力提升研修项目 </t>
  </si>
  <si>
    <t>市县新教师培训团队核心成员</t>
  </si>
  <si>
    <t>集中培训</t>
  </si>
  <si>
    <t>--</t>
  </si>
  <si>
    <t>省外高校/机构</t>
  </si>
  <si>
    <t>G1102</t>
  </si>
  <si>
    <t>师范类新教师适岗能力培训项目</t>
  </si>
  <si>
    <t>入职0-3年公费师范生为主</t>
  </si>
  <si>
    <t>区县进修</t>
  </si>
  <si>
    <t>参照教育部《新教师入职培训指南》实施</t>
  </si>
  <si>
    <t>G1103</t>
  </si>
  <si>
    <t>非师范类新入职教师教学基本能力提升培训项目</t>
  </si>
  <si>
    <t>入职0-3年非师范类教师，特岗教师优先</t>
  </si>
  <si>
    <t>G1201</t>
  </si>
  <si>
    <t>中青年教师学科知识更新助力培训项目（小学语文）</t>
  </si>
  <si>
    <t>入职3年以上有发展潜力的乡村青年教师（毕业5年内公费师范生优先）</t>
  </si>
  <si>
    <t>省内高校</t>
  </si>
  <si>
    <t>参照教育部《青年教师助力培训指南》实施</t>
  </si>
  <si>
    <t>G1202</t>
  </si>
  <si>
    <t>中青年教师学科知识更新助力培训项目（小学数学）</t>
  </si>
  <si>
    <t>G1203</t>
  </si>
  <si>
    <t>中青年教师学科知识更新助力培训项目（小学英语）</t>
  </si>
  <si>
    <t>G1204</t>
  </si>
  <si>
    <t>中青年教师学科知识更新助力培训项目（初中语文）</t>
  </si>
  <si>
    <t>G1205</t>
  </si>
  <si>
    <t>中青年教师学科知识更新助力培训项目（初中数学）</t>
  </si>
  <si>
    <t>G1206</t>
  </si>
  <si>
    <t>中青年教师学科知识更新助力培训项目（初中英语）</t>
  </si>
  <si>
    <t>G1207</t>
  </si>
  <si>
    <t>中青年教师学科知识更新助力培训项目（初中历史）</t>
  </si>
  <si>
    <t>G1208</t>
  </si>
  <si>
    <t>中青年教师学科知识更新助力培训项目（初中地理）</t>
  </si>
  <si>
    <t>G1209</t>
  </si>
  <si>
    <t>中青年教师学科知识补偿助力培训项目（小学道法）</t>
  </si>
  <si>
    <t>入职3年以上所教非所学的乡村青年教师</t>
  </si>
  <si>
    <t>G1210</t>
  </si>
  <si>
    <t>中青年教师学科知识补偿助力培训项目（小学信息技术）</t>
  </si>
  <si>
    <t>G1211</t>
  </si>
  <si>
    <t>中青年教师学科知识补偿助力培训项目（小学综合实践）</t>
  </si>
  <si>
    <t>G1212</t>
  </si>
  <si>
    <t>中青年教师学科知识补偿助力培训项目（小学体育）</t>
  </si>
  <si>
    <t>G1213</t>
  </si>
  <si>
    <t>中青年教师学科知识补偿助力培训项目（小学音乐）</t>
  </si>
  <si>
    <t>G1214</t>
  </si>
  <si>
    <t>中青年教师学科知识补偿助力培训项目（小学美术）</t>
  </si>
  <si>
    <t>G1215</t>
  </si>
  <si>
    <t>G1216</t>
  </si>
  <si>
    <t>G1217</t>
  </si>
  <si>
    <t>中青年教师学科知识补偿助力培训项目（初中综合实践）</t>
  </si>
  <si>
    <t>G1218</t>
  </si>
  <si>
    <t>中青年教师学科知识补偿助力培训项目（初中体育）</t>
  </si>
  <si>
    <t>G1219</t>
  </si>
  <si>
    <t>中青年教师学科知识补偿助力培训项目（初中音乐）</t>
  </si>
  <si>
    <t>G1221</t>
  </si>
  <si>
    <t>G1222</t>
  </si>
  <si>
    <t>青年教师实验教学能力提升培训项目（小学科学）</t>
  </si>
  <si>
    <t>入职3年以上有发展潜力的乡村青年教师</t>
  </si>
  <si>
    <t>参照教育部《青年教师助力培训指南》实施，重点提升学科教师实验教学能力</t>
  </si>
  <si>
    <t>G1223</t>
  </si>
  <si>
    <t>青年教师实验教学能力提升培训项目（初中物理）</t>
  </si>
  <si>
    <t>G1224</t>
  </si>
  <si>
    <t>青年教师实验教学能力提升培训项目（初中化学）</t>
  </si>
  <si>
    <t>G1225</t>
  </si>
  <si>
    <t>青年教师实验教学能力提升培训项目（初中生物）</t>
  </si>
  <si>
    <t>骨干教师提升培训</t>
  </si>
  <si>
    <t>G1301</t>
  </si>
  <si>
    <t>试点地区市县学科带头人、骨干教师</t>
  </si>
  <si>
    <t>参照教育部《骨干教师提升培训指南》实施</t>
  </si>
  <si>
    <t>G1302</t>
  </si>
  <si>
    <t>试点县学科带头人、骨干教师，乡村骨干教师不少于1/3</t>
  </si>
  <si>
    <t>市州教育学院</t>
  </si>
  <si>
    <t>贫困县“一对一”精准帮扶培训</t>
  </si>
  <si>
    <t>G1401</t>
  </si>
  <si>
    <t>“双名进校”一对一帮扶项目（三年递进）</t>
  </si>
  <si>
    <t>8个国贫县小规模学校校长及教师</t>
  </si>
  <si>
    <t>培训者团队研修</t>
  </si>
  <si>
    <t>G1501</t>
  </si>
  <si>
    <t>省级培训者“国培计划3.0”项目实施指南应用研修项目</t>
  </si>
  <si>
    <t>国省培项目首席专家、项目负责人</t>
  </si>
  <si>
    <t>5</t>
  </si>
  <si>
    <t>350</t>
  </si>
  <si>
    <r>
      <rPr>
        <sz val="10"/>
        <rFont val="宋体"/>
        <family val="3"/>
        <charset val="134"/>
      </rPr>
      <t>5</t>
    </r>
    <r>
      <rPr>
        <sz val="10"/>
        <color rgb="FF000000"/>
        <rFont val="宋体"/>
        <family val="3"/>
        <charset val="134"/>
      </rPr>
      <t>0_x000D_</t>
    </r>
    <phoneticPr fontId="0" type="noConversion"/>
  </si>
  <si>
    <t>G1502</t>
  </si>
  <si>
    <t>省级培训专家库成员</t>
  </si>
  <si>
    <t>7</t>
  </si>
  <si>
    <t>G1503</t>
  </si>
  <si>
    <t>市级培训者团队研修试点项目</t>
  </si>
  <si>
    <t>市级教研员、骨干培训者</t>
  </si>
  <si>
    <t>参照教育部《教师培训者团队研修指南》实施</t>
  </si>
  <si>
    <t>G1504</t>
  </si>
  <si>
    <t>县级培训者《教师培训课程指导标准》应用能力提升研修项目</t>
  </si>
  <si>
    <t>市县初中化学学科、中小学语文学科培训者</t>
  </si>
  <si>
    <t>6</t>
  </si>
  <si>
    <t>参照教育部《教师培训者团队研修指南》《教师培训课程指导标准》实施</t>
  </si>
  <si>
    <t>G1505</t>
  </si>
  <si>
    <t>项目县培训团队研修项目</t>
  </si>
  <si>
    <t>G1506</t>
  </si>
  <si>
    <t>区县进修
（限1-4批项目县）</t>
  </si>
  <si>
    <t>G2101</t>
  </si>
  <si>
    <t>能力提升工程2.0县级培训团队指导力提升培训项目</t>
  </si>
  <si>
    <t>县级培训者</t>
  </si>
  <si>
    <t>参照教育部和吉林省“提升工程2.0”的文件实施,打磨形成“三案一标”（区域“提升工程2.0”规划、区域引领性研修方案、教师能力测评组织实施方案，信息化教学评价标准）</t>
  </si>
  <si>
    <t>G2102</t>
  </si>
  <si>
    <t>提升工程2.0市县级管理者高级研修项目</t>
  </si>
  <si>
    <t>市县管理者</t>
  </si>
  <si>
    <t>以2019年吉林省提升工程2.0项目总结和2020年实施规划指导为主要内容，参照教育部文件精神和指南要求实施。形成可推广的提升工程区域实施典型案例与整校推进典型案例</t>
  </si>
  <si>
    <t>G2103</t>
  </si>
  <si>
    <t>提升工程2.0省级团队省外研修项目</t>
  </si>
  <si>
    <t>省级专家团队</t>
  </si>
  <si>
    <t>参照教育部和吉林省“提升工程2.0”的文件实施，培训单位需结合人工智能、大数据、在线培训等方面，进一步提升省级专家团队的教育信息化创新引领能力，对学科教师信息化教学的指导能力和应用信息技术进行培训设计、管理、评价等的能力。最终形成信息技术与教师培训融合应用的创新实验案例；互联网+教师教育等创新课程资源</t>
  </si>
  <si>
    <t>G2104</t>
  </si>
  <si>
    <t>同步在线培训能力专题研修项目</t>
  </si>
  <si>
    <t>省市县培训者</t>
  </si>
  <si>
    <t>以《中小学幼儿园教师在线培训实施指南》解读、以小班化同步在线培训模式设计、在线学习任务设计、在线培训资源获取和制作、在线培训平台与直播工具的使用等为内容。培训结束后学员能够设计一个在线培训项目；制作一份线上微课资源；上好一节同步在线培训课</t>
  </si>
  <si>
    <t>学校管理团队（小学、初中）</t>
  </si>
  <si>
    <t>与G2301两个项目一体化申报，一体化设计。以提升学校管理团队制定学校信息化规划、校本研修方案、整校推进组织、开展校本应用考核等能力为目标。以提升学校信息化管理团队信息素养和整校推进提升工程2.0实施的核心能力为内容，打磨形成学校信息化发展规划、混合式校本研修计划和校本应用考核方案。为管理团队领导全校教师应用信息技术开展教学创新提供有力保障。</t>
  </si>
  <si>
    <t>试点校中小学教师</t>
  </si>
  <si>
    <t>50学时（实践应用25学时）</t>
  </si>
  <si>
    <t>与G2201两个项目一体化申报，一体化设计。以帮助教师掌握相关能力点，并将能力点融入到教育教学之中，提高教师信息化教学能力为目标。以教师应用信息技术进行学情分析、教学设计、学法指导和学业评价等的能力，破解教育教学重难点问题，改变学生学习方式，满足个性化发展需求，助力学校教学创新为内容。最终学员需通过教师信息化教学微能力点考核</t>
  </si>
  <si>
    <r>
      <rPr>
        <sz val="10"/>
        <rFont val="宋体"/>
        <family val="3"/>
        <charset val="134"/>
      </rPr>
      <t>G2302_x000D_</t>
    </r>
    <phoneticPr fontId="0" type="noConversion"/>
  </si>
  <si>
    <t>教师信息化教学测评助学项目</t>
  </si>
  <si>
    <t>中小学教师</t>
  </si>
  <si>
    <t>2020年教师信息化教学能力全员培训项目支持地区的教师进修学校</t>
  </si>
  <si>
    <t>通过培训帮助学员掌握信息化教学测评标准和操作流程，能够对区域内各校整校推进情况进行绩效评估，并开展教师校本应用考核组织实施与典型案例汇报分享</t>
  </si>
  <si>
    <t>G2303</t>
  </si>
  <si>
    <t>乡村教师信息化教学微能力提升精准帮扶项目</t>
  </si>
  <si>
    <t>试点区县乡村教师</t>
  </si>
  <si>
    <t>使乡村教师充分掌握在教育教学中必备和急需的信息技术应用能力，帮助教师信息化教学微能力点考核成果优化提升</t>
  </si>
  <si>
    <t>参照教育部《乡村校园长培训指南》实施</t>
  </si>
  <si>
    <t>体系建设类</t>
  </si>
  <si>
    <t>G4101</t>
  </si>
  <si>
    <t>基地建设协同单位协同创新能力提升研修项目</t>
  </si>
  <si>
    <t>基地协同单位管理者</t>
  </si>
  <si>
    <t>3</t>
  </si>
  <si>
    <t>参照基地建设规划，明确基地建设项目实施要求及绩效目标</t>
  </si>
  <si>
    <t>G4102</t>
  </si>
  <si>
    <t>教师专业发展示范县（区）建设项目</t>
  </si>
  <si>
    <t>混合式研修</t>
  </si>
  <si>
    <t>5天+60学时</t>
  </si>
  <si>
    <t>区县进修+网络研修机构</t>
  </si>
  <si>
    <t>协同机制类</t>
  </si>
  <si>
    <t>G4201</t>
  </si>
  <si>
    <t>教师进修院校管理者三级协作专题研修项目</t>
  </si>
  <si>
    <t>市县进修院校院校长、教研、培训主管院校长、培训部主任</t>
  </si>
  <si>
    <t>G4202</t>
  </si>
  <si>
    <t>校地协同职前职后一体化培养培训项目</t>
  </si>
  <si>
    <t>G4203</t>
  </si>
  <si>
    <t>网地协同区域教师发展支持培训项目</t>
  </si>
  <si>
    <t>网络研修机构+区县进修</t>
  </si>
  <si>
    <t>模式探索类</t>
  </si>
  <si>
    <t>G4301</t>
  </si>
  <si>
    <t>“研培结合”培训模式探索项目</t>
  </si>
  <si>
    <t>G4302</t>
  </si>
  <si>
    <t>“导师带教”培训模式探索项目</t>
  </si>
  <si>
    <t>G4303</t>
  </si>
  <si>
    <t>“送教到校”培训模式探索项目</t>
  </si>
  <si>
    <t>1个试点高校</t>
  </si>
  <si>
    <t>精品项目培育类</t>
  </si>
  <si>
    <t>G4401</t>
  </si>
  <si>
    <t>精品项目培育试点项目</t>
  </si>
  <si>
    <t>幼师国培项目</t>
  </si>
  <si>
    <t>G5001</t>
  </si>
  <si>
    <t>幼儿园教师师德师风培训项目</t>
  </si>
  <si>
    <t>市县幼儿园教师</t>
  </si>
  <si>
    <t>巡回报告</t>
  </si>
  <si>
    <t>围绕立德树人根本任务，以落实《新时代幼儿园教师职业行为十项准则》为主要内容，通过学习新时代师德楷模典型事迹，剖析幼儿园师德反面典型案例，开展教师心理健康教育，引导广大教师以德立身、以德立学、以德施教、以德育德，争做“四有”好教师</t>
  </si>
  <si>
    <t>幼儿园新入职教师规范化培训项目</t>
  </si>
  <si>
    <t>G5002</t>
  </si>
  <si>
    <t>入职0-3年教师</t>
  </si>
  <si>
    <t>参照教育部《幼儿园新入职教师规范化培训实施指南》实施</t>
  </si>
  <si>
    <t>G5003</t>
  </si>
  <si>
    <t>非学前教育专业教师专业补偿培训者培训项目</t>
  </si>
  <si>
    <t>市县学前教育教研员、骨干培训者</t>
  </si>
  <si>
    <t>G5004</t>
  </si>
  <si>
    <t>非学前教育专业背景教师、转岗教师</t>
  </si>
  <si>
    <t>参照教育部《非学前教育专业教师专业补偿培训项目实施指南》实施</t>
  </si>
  <si>
    <t>G5005</t>
  </si>
  <si>
    <t>学前教育教研指导责任区骨干教师教研能力提升项目</t>
  </si>
  <si>
    <t>学前教育教研指导责任区骨干教师</t>
  </si>
  <si>
    <t>通过学前教育相关理论讲座、园本教研策略解读、省内外学前教育教研先进经验分享等形式，掌握教研开展流程、方法与策略，能够设计园本教研方案，提升教研指导责任区工作实施能力</t>
  </si>
  <si>
    <t>G5006</t>
  </si>
  <si>
    <t>幼儿园送教下乡培训者专项培训项目</t>
  </si>
  <si>
    <t>国培项目县学前教育教研员、幼儿园园长和骨干教师</t>
  </si>
  <si>
    <t>参照教育部《乡村幼儿园教师保教能力提升培训项目项目实施指南》实施</t>
  </si>
  <si>
    <t>G5007</t>
  </si>
  <si>
    <t>乡村幼儿园教师保教能力提升送教下乡培训项目</t>
  </si>
  <si>
    <t>深度贫困及集中连片特困地区乡村幼儿园教师（汪清县、通榆县）</t>
  </si>
  <si>
    <t>送教到园</t>
  </si>
  <si>
    <t>幼儿园骨干教师访名校浸润式培训项目</t>
  </si>
  <si>
    <t>G5008</t>
  </si>
  <si>
    <t>乡村幼儿园骨干教师</t>
  </si>
  <si>
    <t>G5009</t>
  </si>
  <si>
    <t>幼儿园园长法治与安全培训项目</t>
  </si>
  <si>
    <t>乡村公、民办幼儿园园长</t>
  </si>
  <si>
    <t>参照教育部《幼儿园园长法治与安全培训项目实施指南》实施</t>
  </si>
  <si>
    <t>乡村幼儿园园长办园能力提升培训项目</t>
  </si>
  <si>
    <t>G5010</t>
  </si>
  <si>
    <t>集中连片特困地区和国家级贫困县的乡村幼儿园园长</t>
  </si>
  <si>
    <t>参照教育部《乡村幼儿园园长办园能力提升培训项目实施指南》实施</t>
  </si>
  <si>
    <t>民办幼儿园园长规范办园培训项目</t>
  </si>
  <si>
    <t>G5011</t>
  </si>
  <si>
    <t>民办幼儿园园长</t>
  </si>
  <si>
    <t>参照教育部《民办幼儿园园长规范办园培训项目实施指南》实施</t>
  </si>
  <si>
    <t>G2201</t>
    <phoneticPr fontId="0" type="noConversion"/>
  </si>
  <si>
    <r>
      <t>G2</t>
    </r>
    <r>
      <rPr>
        <sz val="10"/>
        <rFont val="宋体"/>
        <family val="3"/>
        <charset val="134"/>
      </rPr>
      <t>301_x000D_</t>
    </r>
    <phoneticPr fontId="0" type="noConversion"/>
  </si>
  <si>
    <t>中小学教师信息技术应用能力研修项目</t>
    <phoneticPr fontId="0" type="noConversion"/>
  </si>
  <si>
    <t>集中培训</t>
    <phoneticPr fontId="0" type="noConversion"/>
  </si>
  <si>
    <t xml:space="preserve">
乡村中小学教师专业能力建设项目</t>
    <phoneticPr fontId="0" type="noConversion"/>
  </si>
  <si>
    <r>
      <t xml:space="preserve">200
</t>
    </r>
    <r>
      <rPr>
        <sz val="8"/>
        <color theme="1"/>
        <rFont val="宋体"/>
        <family val="3"/>
        <charset val="134"/>
      </rPr>
      <t>（</t>
    </r>
    <r>
      <rPr>
        <sz val="9"/>
        <color theme="1"/>
        <rFont val="宋体"/>
        <family val="3"/>
        <charset val="134"/>
      </rPr>
      <t>3</t>
    </r>
    <r>
      <rPr>
        <sz val="8"/>
        <color theme="1"/>
        <rFont val="宋体"/>
        <family val="3"/>
        <charset val="134"/>
      </rPr>
      <t>元/人/学时）_x000D_</t>
    </r>
    <phoneticPr fontId="0" type="noConversion"/>
  </si>
  <si>
    <t>省外高校/机构</t>
    <phoneticPr fontId="0" type="noConversion"/>
  </si>
  <si>
    <t>培训项目视导技术专题培训项目</t>
    <phoneticPr fontId="0" type="noConversion"/>
  </si>
  <si>
    <t>参照教育部《青年教师助力培训指南》实施</t>
    <phoneticPr fontId="0" type="noConversion"/>
  </si>
  <si>
    <t>参照教育部《乡村教师培训团队研修指南》等实施</t>
    <phoneticPr fontId="0" type="noConversion"/>
  </si>
  <si>
    <t>区县进修</t>
    <phoneticPr fontId="0" type="noConversion"/>
  </si>
  <si>
    <t>网络研修机构</t>
    <phoneticPr fontId="0" type="noConversion"/>
  </si>
  <si>
    <t>8天</t>
    <phoneticPr fontId="0" type="noConversion"/>
  </si>
  <si>
    <t>90学时</t>
    <phoneticPr fontId="0" type="noConversion"/>
  </si>
  <si>
    <t>3元/人/学时</t>
    <phoneticPr fontId="0" type="noConversion"/>
  </si>
  <si>
    <t>非学前教育专业教师专业补偿培训市县试点项目（两年递进）_x000D_</t>
    <phoneticPr fontId="0" type="noConversion"/>
  </si>
  <si>
    <t>小班化同步在线培训</t>
    <phoneticPr fontId="0" type="noConversion"/>
  </si>
  <si>
    <t>第5批项目县（丰满、伊通、长白山、图们、长白）</t>
    <phoneticPr fontId="0" type="noConversion"/>
  </si>
  <si>
    <r>
      <t xml:space="preserve">
200
</t>
    </r>
    <r>
      <rPr>
        <sz val="8"/>
        <color theme="1"/>
        <rFont val="宋体"/>
        <family val="3"/>
        <charset val="134"/>
      </rPr>
      <t/>
    </r>
    <phoneticPr fontId="0" type="noConversion"/>
  </si>
  <si>
    <t>小班化同步在线培训</t>
    <phoneticPr fontId="0" type="noConversion"/>
  </si>
  <si>
    <t>教师信息技术应用能力整体推进试点项目</t>
    <phoneticPr fontId="0" type="noConversion"/>
  </si>
  <si>
    <t>学校管理团队信息化领导力提升培训</t>
    <phoneticPr fontId="0" type="noConversion"/>
  </si>
  <si>
    <t>教师信息化教学能力全员培训项目（双辽、柳河、靖宇、长白、洮北、洮南、大安、镇赉、图们、龙井、和龙、汪清、安图、长岭）</t>
    <phoneticPr fontId="0" type="noConversion"/>
  </si>
  <si>
    <t>第5批项目县（丰满、伊通、长白山、图们、长白）</t>
    <phoneticPr fontId="0" type="noConversion"/>
  </si>
  <si>
    <t>帮助学员深入理解《新教师入职培训指南》，助力学员返岗后有效开展本县（市、区）新教师培训,培训结束时要形成区域新教师培训方案</t>
    <phoneticPr fontId="0" type="noConversion"/>
  </si>
  <si>
    <t>市级骨干教师提升培训项目</t>
    <phoneticPr fontId="0" type="noConversion"/>
  </si>
  <si>
    <t>区县骨干教师提升培训项目</t>
    <phoneticPr fontId="0" type="noConversion"/>
  </si>
  <si>
    <t>组织“名校长工作室”与“名师工作室”对域内小规模学校开展三年递进式培训，以送教到校、课例研修、“三个课堂”等形式围绕乡村学校发展规划、教研教改、课堂教学、学生学习等内容对小规模学校的校长及教师开展订单式培训，提升乡村学校办学水平和育人质量</t>
    <phoneticPr fontId="0" type="noConversion"/>
  </si>
  <si>
    <t>培训团队信息技术应用能力指导力提升培训</t>
    <phoneticPr fontId="0" type="noConversion"/>
  </si>
  <si>
    <t>系统学习2020年两部“国培计划”实施文件及“国培计划”有关项目实施指南，提升培训政策理解力，为培训项目有效实施提供保障</t>
    <phoneticPr fontId="0" type="noConversion"/>
  </si>
  <si>
    <t>使学员掌握相应的视导技术，提升其对教师培训目的评价指导能力，研发区域教师培训项目视导方案及视导工具</t>
    <phoneticPr fontId="0" type="noConversion"/>
  </si>
  <si>
    <t>“国培计划”项目县培训团队对口帮扶项目</t>
    <phoneticPr fontId="0" type="noConversion"/>
  </si>
  <si>
    <t>参照教育部《教师培训者团队研修指南》《送教下乡培训指南》等实施</t>
    <phoneticPr fontId="0" type="noConversion"/>
  </si>
  <si>
    <t>校长领导力培训项目</t>
    <phoneticPr fontId="0" type="noConversion"/>
  </si>
  <si>
    <t>由国家教师发展协同基地建设龙头单位申报实施</t>
    <phoneticPr fontId="0" type="noConversion"/>
  </si>
  <si>
    <t>依据国家教师协同发展实验基地项目评审结果申报，培训结束时需提交相关研究成果</t>
    <phoneticPr fontId="0" type="noConversion"/>
  </si>
  <si>
    <t>依据国家教师协同发展实验基地项目评审结果申报，培训结束时需提交“导师带教”实施指南</t>
    <phoneticPr fontId="0" type="noConversion"/>
  </si>
  <si>
    <t>依据国家教师协同发展实验基地项目评审结果申报，培训结束时需提交“送教到校”实施指南</t>
    <phoneticPr fontId="0" type="noConversion"/>
  </si>
  <si>
    <t>幼师国培项目</t>
    <phoneticPr fontId="0" type="noConversion"/>
  </si>
  <si>
    <t>民办幼儿园园长规范办园培训</t>
    <phoneticPr fontId="0" type="noConversion"/>
  </si>
  <si>
    <t>乡村幼儿园园长办园能力提升培训</t>
    <phoneticPr fontId="0" type="noConversion"/>
  </si>
  <si>
    <t>幼儿园园长法治与安全教育培训</t>
    <phoneticPr fontId="0" type="noConversion"/>
  </si>
  <si>
    <t>幼儿园骨干教师访名校浸润式培训</t>
    <phoneticPr fontId="0" type="noConversion"/>
  </si>
  <si>
    <t>乡村幼儿园教师保教能力提升培训</t>
    <phoneticPr fontId="0" type="noConversion"/>
  </si>
  <si>
    <t>非学前教育专业教师专业补偿培训</t>
    <phoneticPr fontId="0" type="noConversion"/>
  </si>
  <si>
    <t>幼儿园新入职教师规范化培训</t>
    <phoneticPr fontId="0" type="noConversion"/>
  </si>
  <si>
    <t>幼儿园教师职业行为准则培训</t>
    <phoneticPr fontId="0" type="noConversion"/>
  </si>
  <si>
    <t>帮助学员深入理解《非学前教育专业教师专业补偿培训项目实施指南》，助力学员返岗后有效开展本区域相关培训,培训结束时应形成区域具体培训方案</t>
    <phoneticPr fontId="0" type="noConversion"/>
  </si>
  <si>
    <t>通过示范观摩、实地考察、模拟实训等方式开展培训，帮助学员开阔教育视野，提升科学保教能力和园本研修指导能力</t>
    <phoneticPr fontId="0" type="noConversion"/>
  </si>
  <si>
    <t>2个试点县（浑江区、长岭县）</t>
    <phoneticPr fontId="0" type="noConversion"/>
  </si>
  <si>
    <t>1个试点市（松原市）</t>
    <phoneticPr fontId="0" type="noConversion"/>
  </si>
  <si>
    <t>2个试点县（永吉县、舒兰市）</t>
    <phoneticPr fontId="0" type="noConversion"/>
  </si>
  <si>
    <t>3个试点地区（长春、四平、延边）</t>
    <phoneticPr fontId="0" type="noConversion"/>
  </si>
  <si>
    <t>（四平、辽源、长白山）地区农村骨干教师</t>
    <phoneticPr fontId="0" type="noConversion"/>
  </si>
  <si>
    <t>（汽车区、磐石市）示范区教师</t>
    <phoneticPr fontId="0" type="noConversion"/>
  </si>
  <si>
    <t>5个试点单位（学员自选）</t>
    <phoneticPr fontId="0" type="noConversion"/>
  </si>
  <si>
    <t>五个试点县（长岭县、东丰县、永吉县、通化县、公主岭）</t>
    <phoneticPr fontId="0" type="noConversion"/>
  </si>
  <si>
    <t>中青年教师学科知识补偿助力培训项目（初中道法）</t>
    <phoneticPr fontId="0" type="noConversion"/>
  </si>
  <si>
    <t>中青年教师学科知识补偿助力培训项目（初中信息技术）</t>
    <phoneticPr fontId="0" type="noConversion"/>
  </si>
  <si>
    <t>经费预算 （万元）</t>
    <phoneticPr fontId="0" type="noConversion"/>
  </si>
  <si>
    <t>经费预算
（万元）</t>
    <phoneticPr fontId="0" type="noConversion"/>
  </si>
  <si>
    <t>中青年教师学科知识补偿助力培训项目（中小学书法）</t>
    <phoneticPr fontId="0" type="noConversion"/>
  </si>
  <si>
    <t>G3101</t>
    <phoneticPr fontId="6" type="noConversion"/>
  </si>
  <si>
    <t>乡村新任校长任职培训项目</t>
    <phoneticPr fontId="6" type="noConversion"/>
  </si>
  <si>
    <t>乡镇中心校初任校长</t>
    <phoneticPr fontId="6" type="noConversion"/>
  </si>
  <si>
    <t>集中培训</t>
    <phoneticPr fontId="6" type="noConversion"/>
  </si>
  <si>
    <t>G3102</t>
    <phoneticPr fontId="6" type="noConversion"/>
  </si>
  <si>
    <t>乡村骨干校长提升研修项目</t>
    <phoneticPr fontId="6" type="noConversion"/>
  </si>
  <si>
    <t>乡镇中心校任职1年以上校长</t>
    <phoneticPr fontId="6" type="noConversion"/>
  </si>
  <si>
    <t>参照教育部《乡村校园长“三段式”培训指南》实施</t>
    <phoneticPr fontId="6" type="noConversion"/>
  </si>
  <si>
    <t>G3103</t>
    <phoneticPr fontId="6" type="noConversion"/>
  </si>
  <si>
    <t>乡村优秀校长深度研修项目</t>
    <phoneticPr fontId="6" type="noConversion"/>
  </si>
  <si>
    <t>办学成效突出的乡镇中心校校长</t>
    <phoneticPr fontId="6" type="noConversion"/>
  </si>
  <si>
    <t>乡村校长访名校</t>
    <phoneticPr fontId="6" type="noConversion"/>
  </si>
  <si>
    <t>参照教育部《乡村校园长培训指南》实施</t>
    <phoneticPr fontId="17" type="noConversion"/>
  </si>
  <si>
    <t>同步40学时+异步60学时</t>
    <phoneticPr fontId="6" type="noConversion"/>
  </si>
  <si>
    <t>同步25
异步3</t>
  </si>
  <si>
    <t>同步40学时+异步60学时</t>
  </si>
  <si>
    <t>线下集中</t>
    <phoneticPr fontId="0" type="noConversion"/>
  </si>
  <si>
    <t>项目
编号</t>
    <phoneticPr fontId="0" type="noConversion"/>
  </si>
  <si>
    <t>集中培训</t>
    <phoneticPr fontId="0" type="noConversion"/>
  </si>
  <si>
    <t>中青年教师学科知识更新助力培训项目（小学音乐）</t>
    <phoneticPr fontId="0" type="noConversion"/>
  </si>
  <si>
    <t>中青年教师学科知识更新助力培训项目（小学美术）</t>
    <phoneticPr fontId="0" type="noConversion"/>
  </si>
  <si>
    <t>中青年教师学科知识更新助力培训项目（初中体育）</t>
    <phoneticPr fontId="0" type="noConversion"/>
  </si>
  <si>
    <t>中青年教师学科知识更新助力培训项目（初中音乐）</t>
    <phoneticPr fontId="0" type="noConversion"/>
  </si>
  <si>
    <t>中青年教师学科知识更新助力培训项目（初中信息技术）</t>
    <phoneticPr fontId="0" type="noConversion"/>
  </si>
  <si>
    <t>中青年教师学科知识更新助力培训项目（初中美术）</t>
    <phoneticPr fontId="0" type="noConversion"/>
  </si>
  <si>
    <t>G1220</t>
  </si>
  <si>
    <t>G1226</t>
  </si>
  <si>
    <t>G1227</t>
  </si>
  <si>
    <t>G1228</t>
  </si>
  <si>
    <t>G1229</t>
  </si>
  <si>
    <t>G1230</t>
  </si>
  <si>
    <r>
      <t xml:space="preserve">
学校管理团队信息化领导力提升培训项目（双辽、柳河、靖宇、长白、洮北、洮南、大安、镇赉、图们、龙井、和龙、汪清、安图、长岭</t>
    </r>
    <r>
      <rPr>
        <sz val="10"/>
        <rFont val="宋体"/>
        <family val="3"/>
        <charset val="134"/>
      </rPr>
      <t>）</t>
    </r>
    <phoneticPr fontId="0" type="noConversion"/>
  </si>
  <si>
    <t xml:space="preserve">
工作坊研修</t>
    <phoneticPr fontId="0" type="noConversion"/>
  </si>
  <si>
    <t xml:space="preserve">
网络研修机构</t>
    <phoneticPr fontId="0" type="noConversion"/>
  </si>
  <si>
    <t xml:space="preserve">
送教下乡8天+工作坊研修90学时</t>
    <phoneticPr fontId="0" type="noConversion"/>
  </si>
  <si>
    <t xml:space="preserve">
国培计划项目县协同研修
</t>
    <phoneticPr fontId="0" type="noConversion"/>
  </si>
  <si>
    <t xml:space="preserve">
1000</t>
    <phoneticPr fontId="0" type="noConversion"/>
  </si>
  <si>
    <t xml:space="preserve">
G4204</t>
    <phoneticPr fontId="0" type="noConversion"/>
  </si>
  <si>
    <t xml:space="preserve">
协同创新基地试点项目</t>
    <phoneticPr fontId="0" type="noConversion"/>
  </si>
  <si>
    <t>由网络研修机构与项目县协同实施，通过集中研修、送教下乡、工作坊研修等环节，帮助项目县提升乡村教师学科教学能力</t>
    <phoneticPr fontId="0" type="noConversion"/>
  </si>
  <si>
    <t>附件1</t>
    <phoneticPr fontId="0" type="noConversion"/>
  </si>
  <si>
    <t>中小学幼儿园教师国培项目规划表</t>
    <phoneticPr fontId="0" type="noConversion"/>
  </si>
  <si>
    <t xml:space="preserve">
青年教师助力培训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</si>
</sst>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_ "/>
    <numFmt numFmtId="179" formatCode="0.0_ "/>
  </numFmts>
  <fonts count="20">
    <font>
      <sz val="11"/>
      <name val="宋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6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6"/>
      <name val="黑体"/>
      <family val="3"/>
      <charset val="134"/>
    </font>
    <font>
      <b/>
      <sz val="10"/>
      <color theme="1"/>
      <name val="宋体"/>
      <family val="3"/>
      <charset val="134"/>
    </font>
    <font>
      <b/>
      <sz val="6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6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8" fontId="1" fillId="0" borderId="11" xfId="0" applyNumberFormat="1" applyFont="1" applyBorder="1" applyAlignment="1">
      <alignment horizontal="center" vertical="center" wrapText="1"/>
    </xf>
    <xf numFmtId="179" fontId="1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176" fontId="10" fillId="0" borderId="35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76" fontId="1" fillId="0" borderId="35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10" fillId="0" borderId="35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vertical="center" wrapText="1"/>
    </xf>
    <xf numFmtId="0" fontId="11" fillId="0" borderId="35" xfId="0" applyFont="1" applyFill="1" applyBorder="1" applyAlignment="1">
      <alignment horizontal="center" vertical="center" wrapText="1"/>
    </xf>
    <xf numFmtId="178" fontId="10" fillId="0" borderId="35" xfId="0" applyNumberFormat="1" applyFont="1" applyFill="1" applyBorder="1" applyAlignment="1">
      <alignment horizontal="center" vertical="center" wrapText="1"/>
    </xf>
    <xf numFmtId="176" fontId="1" fillId="0" borderId="35" xfId="0" applyNumberFormat="1" applyFont="1" applyFill="1" applyBorder="1" applyAlignment="1">
      <alignment horizontal="center" vertical="center" wrapText="1"/>
    </xf>
    <xf numFmtId="177" fontId="1" fillId="0" borderId="3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35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top" wrapText="1"/>
    </xf>
    <xf numFmtId="0" fontId="10" fillId="0" borderId="32" xfId="0" applyFont="1" applyFill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vertical="center" wrapText="1"/>
    </xf>
    <xf numFmtId="176" fontId="1" fillId="0" borderId="35" xfId="0" applyNumberFormat="1" applyFont="1" applyBorder="1" applyAlignment="1">
      <alignment horizontal="center" vertical="center" wrapText="1"/>
    </xf>
    <xf numFmtId="176" fontId="1" fillId="0" borderId="35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topLeftCell="A8" zoomScaleNormal="100" workbookViewId="0">
      <selection activeCell="H8" sqref="H8:H21"/>
    </sheetView>
  </sheetViews>
  <sheetFormatPr defaultColWidth="8.875" defaultRowHeight="13.5"/>
  <cols>
    <col min="1" max="1" width="5.5" style="1" customWidth="1"/>
    <col min="2" max="2" width="7.5" style="8" customWidth="1"/>
    <col min="3" max="3" width="5.875" style="9" customWidth="1"/>
    <col min="4" max="4" width="25.5" style="10" customWidth="1"/>
    <col min="5" max="5" width="17.5" style="9" customWidth="1"/>
    <col min="6" max="6" width="17.875" style="71" customWidth="1"/>
    <col min="7" max="7" width="10.125" style="7" customWidth="1"/>
    <col min="8" max="9" width="8.625" style="1" customWidth="1"/>
    <col min="10" max="10" width="8.625" style="49" customWidth="1"/>
    <col min="11" max="12" width="8.625" style="1" customWidth="1"/>
    <col min="13" max="13" width="8.625" style="11" customWidth="1"/>
    <col min="14" max="14" width="8.875" style="9"/>
    <col min="15" max="15" width="39" style="14" customWidth="1"/>
    <col min="16" max="16384" width="8.875" style="1"/>
  </cols>
  <sheetData>
    <row r="1" spans="1:15" s="19" customFormat="1" ht="36.75" customHeight="1">
      <c r="A1" s="78" t="s">
        <v>320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s="19" customFormat="1" ht="45" customHeight="1">
      <c r="A2" s="120" t="s">
        <v>321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39.75" customHeight="1">
      <c r="A3" s="113" t="s">
        <v>0</v>
      </c>
      <c r="B3" s="113" t="s">
        <v>1</v>
      </c>
      <c r="C3" s="113" t="s">
        <v>297</v>
      </c>
      <c r="D3" s="113" t="s">
        <v>3</v>
      </c>
      <c r="E3" s="113" t="s">
        <v>4</v>
      </c>
      <c r="F3" s="114" t="s">
        <v>5</v>
      </c>
      <c r="G3" s="113" t="s">
        <v>6</v>
      </c>
      <c r="H3" s="121" t="s">
        <v>296</v>
      </c>
      <c r="I3" s="121"/>
      <c r="J3" s="121"/>
      <c r="K3" s="113" t="s">
        <v>234</v>
      </c>
      <c r="L3" s="113"/>
      <c r="M3" s="113"/>
      <c r="N3" s="113" t="s">
        <v>7</v>
      </c>
      <c r="O3" s="113" t="s">
        <v>8</v>
      </c>
    </row>
    <row r="4" spans="1:15" ht="44.25" customHeight="1">
      <c r="A4" s="113"/>
      <c r="B4" s="113"/>
      <c r="C4" s="113"/>
      <c r="D4" s="113"/>
      <c r="E4" s="113"/>
      <c r="F4" s="114"/>
      <c r="G4" s="113"/>
      <c r="H4" s="122" t="s">
        <v>9</v>
      </c>
      <c r="I4" s="73" t="s">
        <v>10</v>
      </c>
      <c r="J4" s="48" t="s">
        <v>277</v>
      </c>
      <c r="K4" s="122" t="s">
        <v>11</v>
      </c>
      <c r="L4" s="73" t="s">
        <v>12</v>
      </c>
      <c r="M4" s="48" t="s">
        <v>278</v>
      </c>
      <c r="N4" s="113"/>
      <c r="O4" s="113"/>
    </row>
    <row r="5" spans="1:15" ht="47.25" customHeight="1">
      <c r="A5" s="123" t="s">
        <v>222</v>
      </c>
      <c r="B5" s="113" t="s">
        <v>13</v>
      </c>
      <c r="C5" s="74" t="s">
        <v>14</v>
      </c>
      <c r="D5" s="77" t="s">
        <v>15</v>
      </c>
      <c r="E5" s="74" t="s">
        <v>16</v>
      </c>
      <c r="F5" s="124" t="s">
        <v>221</v>
      </c>
      <c r="G5" s="74">
        <v>100</v>
      </c>
      <c r="H5" s="74">
        <v>7</v>
      </c>
      <c r="I5" s="74">
        <v>500</v>
      </c>
      <c r="J5" s="47">
        <f>G5*H5*I5/10000</f>
        <v>35</v>
      </c>
      <c r="K5" s="74">
        <v>56</v>
      </c>
      <c r="L5" s="74">
        <v>35</v>
      </c>
      <c r="M5" s="47">
        <f>G5*K5*L5/10000</f>
        <v>19.600000000000001</v>
      </c>
      <c r="N5" s="125" t="s">
        <v>224</v>
      </c>
      <c r="O5" s="126" t="s">
        <v>242</v>
      </c>
    </row>
    <row r="6" spans="1:15" ht="45" customHeight="1">
      <c r="A6" s="104"/>
      <c r="B6" s="113"/>
      <c r="C6" s="35" t="s">
        <v>20</v>
      </c>
      <c r="D6" s="127" t="s">
        <v>21</v>
      </c>
      <c r="E6" s="35" t="s">
        <v>22</v>
      </c>
      <c r="F6" s="50" t="s">
        <v>221</v>
      </c>
      <c r="G6" s="35">
        <v>900</v>
      </c>
      <c r="H6" s="35">
        <v>10</v>
      </c>
      <c r="I6" s="35">
        <v>200</v>
      </c>
      <c r="J6" s="47">
        <f>G6*H6*I6/10000</f>
        <v>180</v>
      </c>
      <c r="K6" s="35">
        <f>H6*8</f>
        <v>80</v>
      </c>
      <c r="L6" s="35">
        <v>25</v>
      </c>
      <c r="M6" s="36">
        <f>G6*K6*L6/10000</f>
        <v>180</v>
      </c>
      <c r="N6" s="35" t="s">
        <v>23</v>
      </c>
      <c r="O6" s="128" t="s">
        <v>24</v>
      </c>
    </row>
    <row r="7" spans="1:15" ht="44.25" customHeight="1">
      <c r="A7" s="104"/>
      <c r="B7" s="113"/>
      <c r="C7" s="35" t="s">
        <v>25</v>
      </c>
      <c r="D7" s="127" t="s">
        <v>26</v>
      </c>
      <c r="E7" s="35" t="s">
        <v>27</v>
      </c>
      <c r="F7" s="50" t="s">
        <v>221</v>
      </c>
      <c r="G7" s="35">
        <v>150</v>
      </c>
      <c r="H7" s="35">
        <v>20</v>
      </c>
      <c r="I7" s="35">
        <v>200</v>
      </c>
      <c r="J7" s="47">
        <f>G7*H7*I7/10000</f>
        <v>60</v>
      </c>
      <c r="K7" s="35">
        <f>H7*8</f>
        <v>160</v>
      </c>
      <c r="L7" s="35">
        <v>25</v>
      </c>
      <c r="M7" s="36">
        <f>G7*H7*I7/10000</f>
        <v>60</v>
      </c>
      <c r="N7" s="35" t="s">
        <v>23</v>
      </c>
      <c r="O7" s="128" t="s">
        <v>24</v>
      </c>
    </row>
    <row r="8" spans="1:15" ht="28.5" customHeight="1">
      <c r="A8" s="104"/>
      <c r="B8" s="104" t="s">
        <v>322</v>
      </c>
      <c r="C8" s="76" t="s">
        <v>28</v>
      </c>
      <c r="D8" s="77" t="s">
        <v>29</v>
      </c>
      <c r="E8" s="87" t="s">
        <v>30</v>
      </c>
      <c r="F8" s="89" t="s">
        <v>17</v>
      </c>
      <c r="G8" s="76">
        <v>400</v>
      </c>
      <c r="H8" s="83">
        <v>10</v>
      </c>
      <c r="I8" s="83">
        <v>350</v>
      </c>
      <c r="J8" s="129">
        <f>SUM(G8:G21)*H8*I8/10000</f>
        <v>840</v>
      </c>
      <c r="K8" s="83">
        <v>100</v>
      </c>
      <c r="L8" s="83">
        <v>35</v>
      </c>
      <c r="M8" s="129">
        <f>SUM(G8:G21)*H8*I8/10000</f>
        <v>840</v>
      </c>
      <c r="N8" s="83" t="s">
        <v>31</v>
      </c>
      <c r="O8" s="80" t="s">
        <v>32</v>
      </c>
    </row>
    <row r="9" spans="1:15" ht="30" customHeight="1">
      <c r="A9" s="104"/>
      <c r="B9" s="104"/>
      <c r="C9" s="76" t="s">
        <v>33</v>
      </c>
      <c r="D9" s="77" t="s">
        <v>34</v>
      </c>
      <c r="E9" s="87"/>
      <c r="F9" s="89"/>
      <c r="G9" s="76">
        <v>400</v>
      </c>
      <c r="H9" s="83"/>
      <c r="I9" s="83"/>
      <c r="J9" s="129"/>
      <c r="K9" s="83"/>
      <c r="L9" s="83"/>
      <c r="M9" s="129"/>
      <c r="N9" s="83"/>
      <c r="O9" s="80"/>
    </row>
    <row r="10" spans="1:15" ht="26.45" customHeight="1">
      <c r="A10" s="104"/>
      <c r="B10" s="104"/>
      <c r="C10" s="76" t="s">
        <v>35</v>
      </c>
      <c r="D10" s="77" t="s">
        <v>36</v>
      </c>
      <c r="E10" s="87"/>
      <c r="F10" s="89"/>
      <c r="G10" s="76">
        <v>250</v>
      </c>
      <c r="H10" s="83"/>
      <c r="I10" s="83"/>
      <c r="J10" s="129"/>
      <c r="K10" s="83"/>
      <c r="L10" s="83"/>
      <c r="M10" s="129"/>
      <c r="N10" s="83"/>
      <c r="O10" s="80"/>
    </row>
    <row r="11" spans="1:15" s="19" customFormat="1" ht="26.45" customHeight="1">
      <c r="A11" s="104"/>
      <c r="B11" s="104"/>
      <c r="C11" s="76" t="s">
        <v>37</v>
      </c>
      <c r="D11" s="77" t="s">
        <v>299</v>
      </c>
      <c r="E11" s="87"/>
      <c r="F11" s="89"/>
      <c r="G11" s="76">
        <v>100</v>
      </c>
      <c r="H11" s="83"/>
      <c r="I11" s="83"/>
      <c r="J11" s="129"/>
      <c r="K11" s="83"/>
      <c r="L11" s="83"/>
      <c r="M11" s="129"/>
      <c r="N11" s="83"/>
      <c r="O11" s="80"/>
    </row>
    <row r="12" spans="1:15" s="19" customFormat="1" ht="26.45" customHeight="1">
      <c r="A12" s="104"/>
      <c r="B12" s="104"/>
      <c r="C12" s="76" t="s">
        <v>39</v>
      </c>
      <c r="D12" s="77" t="s">
        <v>300</v>
      </c>
      <c r="E12" s="87"/>
      <c r="F12" s="89"/>
      <c r="G12" s="76">
        <v>100</v>
      </c>
      <c r="H12" s="83"/>
      <c r="I12" s="83"/>
      <c r="J12" s="129"/>
      <c r="K12" s="83"/>
      <c r="L12" s="83"/>
      <c r="M12" s="129"/>
      <c r="N12" s="83"/>
      <c r="O12" s="80"/>
    </row>
    <row r="13" spans="1:15" ht="26.45" customHeight="1">
      <c r="A13" s="104"/>
      <c r="B13" s="104"/>
      <c r="C13" s="76" t="s">
        <v>41</v>
      </c>
      <c r="D13" s="77" t="s">
        <v>38</v>
      </c>
      <c r="E13" s="87"/>
      <c r="F13" s="89"/>
      <c r="G13" s="76">
        <v>200</v>
      </c>
      <c r="H13" s="83"/>
      <c r="I13" s="83"/>
      <c r="J13" s="129"/>
      <c r="K13" s="83"/>
      <c r="L13" s="83"/>
      <c r="M13" s="129"/>
      <c r="N13" s="83"/>
      <c r="O13" s="80"/>
    </row>
    <row r="14" spans="1:15" ht="26.45" customHeight="1">
      <c r="A14" s="104"/>
      <c r="B14" s="104"/>
      <c r="C14" s="76" t="s">
        <v>43</v>
      </c>
      <c r="D14" s="77" t="s">
        <v>40</v>
      </c>
      <c r="E14" s="87"/>
      <c r="F14" s="89"/>
      <c r="G14" s="76">
        <v>200</v>
      </c>
      <c r="H14" s="83"/>
      <c r="I14" s="83"/>
      <c r="J14" s="129"/>
      <c r="K14" s="83"/>
      <c r="L14" s="83"/>
      <c r="M14" s="129"/>
      <c r="N14" s="83"/>
      <c r="O14" s="80"/>
    </row>
    <row r="15" spans="1:15" ht="26.45" customHeight="1">
      <c r="A15" s="104"/>
      <c r="B15" s="104"/>
      <c r="C15" s="76" t="s">
        <v>45</v>
      </c>
      <c r="D15" s="77" t="s">
        <v>42</v>
      </c>
      <c r="E15" s="87"/>
      <c r="F15" s="89"/>
      <c r="G15" s="76">
        <v>150</v>
      </c>
      <c r="H15" s="83"/>
      <c r="I15" s="83"/>
      <c r="J15" s="129"/>
      <c r="K15" s="83"/>
      <c r="L15" s="83"/>
      <c r="M15" s="129"/>
      <c r="N15" s="83"/>
      <c r="O15" s="80"/>
    </row>
    <row r="16" spans="1:15" ht="26.45" customHeight="1">
      <c r="A16" s="104"/>
      <c r="B16" s="104"/>
      <c r="C16" s="76" t="s">
        <v>47</v>
      </c>
      <c r="D16" s="77" t="s">
        <v>44</v>
      </c>
      <c r="E16" s="87"/>
      <c r="F16" s="89"/>
      <c r="G16" s="76">
        <v>100</v>
      </c>
      <c r="H16" s="83"/>
      <c r="I16" s="83"/>
      <c r="J16" s="129"/>
      <c r="K16" s="83"/>
      <c r="L16" s="83"/>
      <c r="M16" s="129"/>
      <c r="N16" s="83"/>
      <c r="O16" s="80"/>
    </row>
    <row r="17" spans="1:15" s="19" customFormat="1" ht="26.45" customHeight="1">
      <c r="A17" s="104"/>
      <c r="B17" s="104"/>
      <c r="C17" s="76" t="s">
        <v>50</v>
      </c>
      <c r="D17" s="77" t="s">
        <v>46</v>
      </c>
      <c r="E17" s="87"/>
      <c r="F17" s="89"/>
      <c r="G17" s="76">
        <v>100</v>
      </c>
      <c r="H17" s="83"/>
      <c r="I17" s="83"/>
      <c r="J17" s="129"/>
      <c r="K17" s="83"/>
      <c r="L17" s="83"/>
      <c r="M17" s="129"/>
      <c r="N17" s="83"/>
      <c r="O17" s="80"/>
    </row>
    <row r="18" spans="1:15" s="19" customFormat="1" ht="26.45" customHeight="1">
      <c r="A18" s="104"/>
      <c r="B18" s="104"/>
      <c r="C18" s="76" t="s">
        <v>52</v>
      </c>
      <c r="D18" s="77" t="s">
        <v>303</v>
      </c>
      <c r="E18" s="87"/>
      <c r="F18" s="89"/>
      <c r="G18" s="76">
        <v>100</v>
      </c>
      <c r="H18" s="83"/>
      <c r="I18" s="83"/>
      <c r="J18" s="129"/>
      <c r="K18" s="83"/>
      <c r="L18" s="83"/>
      <c r="M18" s="129"/>
      <c r="N18" s="83"/>
      <c r="O18" s="80"/>
    </row>
    <row r="19" spans="1:15" s="19" customFormat="1" ht="26.45" customHeight="1">
      <c r="A19" s="104"/>
      <c r="B19" s="104"/>
      <c r="C19" s="76" t="s">
        <v>54</v>
      </c>
      <c r="D19" s="77" t="s">
        <v>301</v>
      </c>
      <c r="E19" s="87"/>
      <c r="F19" s="89"/>
      <c r="G19" s="76">
        <v>100</v>
      </c>
      <c r="H19" s="83"/>
      <c r="I19" s="83"/>
      <c r="J19" s="129"/>
      <c r="K19" s="83"/>
      <c r="L19" s="83"/>
      <c r="M19" s="129"/>
      <c r="N19" s="83"/>
      <c r="O19" s="80"/>
    </row>
    <row r="20" spans="1:15" s="19" customFormat="1" ht="26.45" customHeight="1">
      <c r="A20" s="104"/>
      <c r="B20" s="104"/>
      <c r="C20" s="76" t="s">
        <v>56</v>
      </c>
      <c r="D20" s="77" t="s">
        <v>302</v>
      </c>
      <c r="E20" s="87"/>
      <c r="F20" s="89"/>
      <c r="G20" s="76">
        <v>100</v>
      </c>
      <c r="H20" s="83"/>
      <c r="I20" s="83"/>
      <c r="J20" s="129"/>
      <c r="K20" s="83"/>
      <c r="L20" s="83"/>
      <c r="M20" s="129"/>
      <c r="N20" s="83"/>
      <c r="O20" s="80"/>
    </row>
    <row r="21" spans="1:15" ht="26.45" customHeight="1">
      <c r="A21" s="104"/>
      <c r="B21" s="104"/>
      <c r="C21" s="76" t="s">
        <v>58</v>
      </c>
      <c r="D21" s="77" t="s">
        <v>304</v>
      </c>
      <c r="E21" s="87"/>
      <c r="F21" s="89"/>
      <c r="G21" s="76">
        <v>100</v>
      </c>
      <c r="H21" s="83"/>
      <c r="I21" s="83"/>
      <c r="J21" s="129"/>
      <c r="K21" s="83"/>
      <c r="L21" s="83"/>
      <c r="M21" s="129"/>
      <c r="N21" s="83"/>
      <c r="O21" s="80"/>
    </row>
    <row r="22" spans="1:15" ht="26.45" customHeight="1">
      <c r="A22" s="104"/>
      <c r="B22" s="104"/>
      <c r="C22" s="76" t="s">
        <v>60</v>
      </c>
      <c r="D22" s="77" t="s">
        <v>48</v>
      </c>
      <c r="E22" s="87" t="s">
        <v>49</v>
      </c>
      <c r="F22" s="89" t="s">
        <v>17</v>
      </c>
      <c r="G22" s="76">
        <v>150</v>
      </c>
      <c r="H22" s="87">
        <v>10</v>
      </c>
      <c r="I22" s="87">
        <v>350</v>
      </c>
      <c r="J22" s="129">
        <f>SUM(G22:G33)*H22*I22/10000</f>
        <v>367.5</v>
      </c>
      <c r="K22" s="87">
        <v>100</v>
      </c>
      <c r="L22" s="87">
        <v>35</v>
      </c>
      <c r="M22" s="130">
        <f>SUM(G22:G33)*K22*L22/10000</f>
        <v>367.5</v>
      </c>
      <c r="N22" s="83" t="s">
        <v>31</v>
      </c>
      <c r="O22" s="131" t="s">
        <v>226</v>
      </c>
    </row>
    <row r="23" spans="1:15" ht="26.45" customHeight="1">
      <c r="A23" s="104"/>
      <c r="B23" s="104"/>
      <c r="C23" s="76" t="s">
        <v>61</v>
      </c>
      <c r="D23" s="77" t="s">
        <v>51</v>
      </c>
      <c r="E23" s="87"/>
      <c r="F23" s="89"/>
      <c r="G23" s="76">
        <v>100</v>
      </c>
      <c r="H23" s="87"/>
      <c r="I23" s="87"/>
      <c r="J23" s="129"/>
      <c r="K23" s="87"/>
      <c r="L23" s="87"/>
      <c r="M23" s="130"/>
      <c r="N23" s="83"/>
      <c r="O23" s="80"/>
    </row>
    <row r="24" spans="1:15" ht="26.45" customHeight="1">
      <c r="A24" s="104"/>
      <c r="B24" s="104"/>
      <c r="C24" s="76" t="s">
        <v>62</v>
      </c>
      <c r="D24" s="77" t="s">
        <v>53</v>
      </c>
      <c r="E24" s="87"/>
      <c r="F24" s="89"/>
      <c r="G24" s="76">
        <v>200</v>
      </c>
      <c r="H24" s="87"/>
      <c r="I24" s="87"/>
      <c r="J24" s="129"/>
      <c r="K24" s="87"/>
      <c r="L24" s="87"/>
      <c r="M24" s="130"/>
      <c r="N24" s="83"/>
      <c r="O24" s="80"/>
    </row>
    <row r="25" spans="1:15" ht="26.45" customHeight="1">
      <c r="A25" s="104"/>
      <c r="B25" s="104"/>
      <c r="C25" s="76" t="s">
        <v>64</v>
      </c>
      <c r="D25" s="77" t="s">
        <v>55</v>
      </c>
      <c r="E25" s="87"/>
      <c r="F25" s="89"/>
      <c r="G25" s="132">
        <v>100</v>
      </c>
      <c r="H25" s="87"/>
      <c r="I25" s="87"/>
      <c r="J25" s="129"/>
      <c r="K25" s="87"/>
      <c r="L25" s="87"/>
      <c r="M25" s="130"/>
      <c r="N25" s="83"/>
      <c r="O25" s="80"/>
    </row>
    <row r="26" spans="1:15" ht="26.45" customHeight="1">
      <c r="A26" s="104"/>
      <c r="B26" s="104"/>
      <c r="C26" s="76" t="s">
        <v>66</v>
      </c>
      <c r="D26" s="77" t="s">
        <v>57</v>
      </c>
      <c r="E26" s="87"/>
      <c r="F26" s="89"/>
      <c r="G26" s="76">
        <v>50</v>
      </c>
      <c r="H26" s="87"/>
      <c r="I26" s="87"/>
      <c r="J26" s="129"/>
      <c r="K26" s="87"/>
      <c r="L26" s="87"/>
      <c r="M26" s="130"/>
      <c r="N26" s="83"/>
      <c r="O26" s="80"/>
    </row>
    <row r="27" spans="1:15" ht="26.45" customHeight="1">
      <c r="A27" s="104"/>
      <c r="B27" s="104"/>
      <c r="C27" s="76" t="s">
        <v>305</v>
      </c>
      <c r="D27" s="77" t="s">
        <v>59</v>
      </c>
      <c r="E27" s="87"/>
      <c r="F27" s="89"/>
      <c r="G27" s="76">
        <v>50</v>
      </c>
      <c r="H27" s="87"/>
      <c r="I27" s="87"/>
      <c r="J27" s="129"/>
      <c r="K27" s="87"/>
      <c r="L27" s="87"/>
      <c r="M27" s="130"/>
      <c r="N27" s="83"/>
      <c r="O27" s="80"/>
    </row>
    <row r="28" spans="1:15" ht="26.45" customHeight="1">
      <c r="A28" s="104"/>
      <c r="B28" s="104"/>
      <c r="C28" s="76" t="s">
        <v>68</v>
      </c>
      <c r="D28" s="77" t="s">
        <v>279</v>
      </c>
      <c r="E28" s="87"/>
      <c r="F28" s="89"/>
      <c r="G28" s="76">
        <v>100</v>
      </c>
      <c r="H28" s="87"/>
      <c r="I28" s="87"/>
      <c r="J28" s="129"/>
      <c r="K28" s="87"/>
      <c r="L28" s="87"/>
      <c r="M28" s="130"/>
      <c r="N28" s="83"/>
      <c r="O28" s="80"/>
    </row>
    <row r="29" spans="1:15" ht="26.45" customHeight="1">
      <c r="A29" s="104"/>
      <c r="B29" s="104"/>
      <c r="C29" s="76" t="s">
        <v>69</v>
      </c>
      <c r="D29" s="77" t="s">
        <v>275</v>
      </c>
      <c r="E29" s="87"/>
      <c r="F29" s="89"/>
      <c r="G29" s="76">
        <v>100</v>
      </c>
      <c r="H29" s="87"/>
      <c r="I29" s="87"/>
      <c r="J29" s="129"/>
      <c r="K29" s="87"/>
      <c r="L29" s="87"/>
      <c r="M29" s="130"/>
      <c r="N29" s="83"/>
      <c r="O29" s="80"/>
    </row>
    <row r="30" spans="1:15" ht="26.45" customHeight="1">
      <c r="A30" s="104"/>
      <c r="B30" s="104"/>
      <c r="C30" s="76" t="s">
        <v>73</v>
      </c>
      <c r="D30" s="77" t="s">
        <v>63</v>
      </c>
      <c r="E30" s="87"/>
      <c r="F30" s="89"/>
      <c r="G30" s="76">
        <v>50</v>
      </c>
      <c r="H30" s="87"/>
      <c r="I30" s="87"/>
      <c r="J30" s="129"/>
      <c r="K30" s="87"/>
      <c r="L30" s="87"/>
      <c r="M30" s="130"/>
      <c r="N30" s="83"/>
      <c r="O30" s="80"/>
    </row>
    <row r="31" spans="1:15" ht="26.45" customHeight="1">
      <c r="A31" s="104"/>
      <c r="B31" s="104"/>
      <c r="C31" s="76" t="s">
        <v>75</v>
      </c>
      <c r="D31" s="77" t="s">
        <v>65</v>
      </c>
      <c r="E31" s="87"/>
      <c r="F31" s="89"/>
      <c r="G31" s="76">
        <v>50</v>
      </c>
      <c r="H31" s="87"/>
      <c r="I31" s="87"/>
      <c r="J31" s="129"/>
      <c r="K31" s="87"/>
      <c r="L31" s="87"/>
      <c r="M31" s="130"/>
      <c r="N31" s="83"/>
      <c r="O31" s="80"/>
    </row>
    <row r="32" spans="1:15" ht="26.45" customHeight="1">
      <c r="A32" s="104"/>
      <c r="B32" s="104"/>
      <c r="C32" s="76" t="s">
        <v>77</v>
      </c>
      <c r="D32" s="77" t="s">
        <v>67</v>
      </c>
      <c r="E32" s="87"/>
      <c r="F32" s="89"/>
      <c r="G32" s="76">
        <v>50</v>
      </c>
      <c r="H32" s="87"/>
      <c r="I32" s="87"/>
      <c r="J32" s="129"/>
      <c r="K32" s="87"/>
      <c r="L32" s="87"/>
      <c r="M32" s="130"/>
      <c r="N32" s="83"/>
      <c r="O32" s="80"/>
    </row>
    <row r="33" spans="1:15" ht="26.45" customHeight="1">
      <c r="A33" s="104"/>
      <c r="B33" s="104"/>
      <c r="C33" s="76" t="s">
        <v>306</v>
      </c>
      <c r="D33" s="77" t="s">
        <v>276</v>
      </c>
      <c r="E33" s="87"/>
      <c r="F33" s="89"/>
      <c r="G33" s="76">
        <v>50</v>
      </c>
      <c r="H33" s="87"/>
      <c r="I33" s="87"/>
      <c r="J33" s="129"/>
      <c r="K33" s="87"/>
      <c r="L33" s="87"/>
      <c r="M33" s="130"/>
      <c r="N33" s="83"/>
      <c r="O33" s="80"/>
    </row>
    <row r="34" spans="1:15" ht="26.45" customHeight="1">
      <c r="A34" s="104"/>
      <c r="B34" s="104"/>
      <c r="C34" s="76" t="s">
        <v>307</v>
      </c>
      <c r="D34" s="77" t="s">
        <v>70</v>
      </c>
      <c r="E34" s="87" t="s">
        <v>71</v>
      </c>
      <c r="F34" s="89" t="s">
        <v>17</v>
      </c>
      <c r="G34" s="132">
        <v>150</v>
      </c>
      <c r="H34" s="87">
        <v>10</v>
      </c>
      <c r="I34" s="87">
        <v>350</v>
      </c>
      <c r="J34" s="129">
        <f>SUM(G34:G37)*H34*I34/10000</f>
        <v>157.5</v>
      </c>
      <c r="K34" s="87">
        <v>100</v>
      </c>
      <c r="L34" s="87">
        <v>35</v>
      </c>
      <c r="M34" s="130">
        <f>SUM(G34:G37)*K34*L34/10000</f>
        <v>157.5</v>
      </c>
      <c r="N34" s="83" t="s">
        <v>31</v>
      </c>
      <c r="O34" s="80" t="s">
        <v>72</v>
      </c>
    </row>
    <row r="35" spans="1:15" ht="26.45" customHeight="1">
      <c r="A35" s="104"/>
      <c r="B35" s="104"/>
      <c r="C35" s="76" t="s">
        <v>308</v>
      </c>
      <c r="D35" s="77" t="s">
        <v>74</v>
      </c>
      <c r="E35" s="87"/>
      <c r="F35" s="89"/>
      <c r="G35" s="76">
        <v>100</v>
      </c>
      <c r="H35" s="87"/>
      <c r="I35" s="87"/>
      <c r="J35" s="129"/>
      <c r="K35" s="87"/>
      <c r="L35" s="87"/>
      <c r="M35" s="130"/>
      <c r="N35" s="83"/>
      <c r="O35" s="80"/>
    </row>
    <row r="36" spans="1:15" ht="26.45" customHeight="1">
      <c r="A36" s="104"/>
      <c r="B36" s="104"/>
      <c r="C36" s="76" t="s">
        <v>309</v>
      </c>
      <c r="D36" s="77" t="s">
        <v>76</v>
      </c>
      <c r="E36" s="87"/>
      <c r="F36" s="89"/>
      <c r="G36" s="76">
        <v>100</v>
      </c>
      <c r="H36" s="87"/>
      <c r="I36" s="87"/>
      <c r="J36" s="129"/>
      <c r="K36" s="87"/>
      <c r="L36" s="87"/>
      <c r="M36" s="130"/>
      <c r="N36" s="83"/>
      <c r="O36" s="80"/>
    </row>
    <row r="37" spans="1:15" ht="26.45" customHeight="1">
      <c r="A37" s="104"/>
      <c r="B37" s="104"/>
      <c r="C37" s="76" t="s">
        <v>310</v>
      </c>
      <c r="D37" s="77" t="s">
        <v>78</v>
      </c>
      <c r="E37" s="87"/>
      <c r="F37" s="89"/>
      <c r="G37" s="76">
        <v>100</v>
      </c>
      <c r="H37" s="87"/>
      <c r="I37" s="87"/>
      <c r="J37" s="129"/>
      <c r="K37" s="87"/>
      <c r="L37" s="87"/>
      <c r="M37" s="130"/>
      <c r="N37" s="83"/>
      <c r="O37" s="80"/>
    </row>
    <row r="38" spans="1:15" ht="50.1" customHeight="1">
      <c r="A38" s="104"/>
      <c r="B38" s="113" t="s">
        <v>79</v>
      </c>
      <c r="C38" s="74" t="s">
        <v>80</v>
      </c>
      <c r="D38" s="77" t="s">
        <v>243</v>
      </c>
      <c r="E38" s="74" t="s">
        <v>81</v>
      </c>
      <c r="F38" s="75" t="s">
        <v>17</v>
      </c>
      <c r="G38" s="76">
        <v>300</v>
      </c>
      <c r="H38" s="74">
        <v>20</v>
      </c>
      <c r="I38" s="74">
        <v>350</v>
      </c>
      <c r="J38" s="47">
        <f>G38*H38*I38/10000</f>
        <v>210</v>
      </c>
      <c r="K38" s="74">
        <v>200</v>
      </c>
      <c r="L38" s="74">
        <v>35</v>
      </c>
      <c r="M38" s="47">
        <f>G38*K38*L38/10000</f>
        <v>210</v>
      </c>
      <c r="N38" s="74" t="s">
        <v>31</v>
      </c>
      <c r="O38" s="126" t="s">
        <v>82</v>
      </c>
    </row>
    <row r="39" spans="1:15" ht="51.95" customHeight="1">
      <c r="A39" s="104"/>
      <c r="B39" s="113"/>
      <c r="C39" s="74" t="s">
        <v>83</v>
      </c>
      <c r="D39" s="77" t="s">
        <v>244</v>
      </c>
      <c r="E39" s="74" t="s">
        <v>84</v>
      </c>
      <c r="F39" s="75" t="s">
        <v>17</v>
      </c>
      <c r="G39" s="76">
        <v>400</v>
      </c>
      <c r="H39" s="74">
        <v>20</v>
      </c>
      <c r="I39" s="74">
        <v>350</v>
      </c>
      <c r="J39" s="47">
        <f t="shared" ref="J39:J46" si="0">G39*H39*I39/10000</f>
        <v>280</v>
      </c>
      <c r="K39" s="74">
        <v>200</v>
      </c>
      <c r="L39" s="74">
        <v>35</v>
      </c>
      <c r="M39" s="47">
        <f t="shared" ref="M39:M40" si="1">G39*K39*L39/10000</f>
        <v>280</v>
      </c>
      <c r="N39" s="74" t="s">
        <v>85</v>
      </c>
      <c r="O39" s="126" t="s">
        <v>82</v>
      </c>
    </row>
    <row r="40" spans="1:15" ht="84.95" customHeight="1">
      <c r="A40" s="104"/>
      <c r="B40" s="133" t="s">
        <v>86</v>
      </c>
      <c r="C40" s="35" t="s">
        <v>87</v>
      </c>
      <c r="D40" s="127" t="s">
        <v>88</v>
      </c>
      <c r="E40" s="50" t="s">
        <v>89</v>
      </c>
      <c r="F40" s="50" t="s">
        <v>234</v>
      </c>
      <c r="G40" s="132">
        <v>2000</v>
      </c>
      <c r="H40" s="35" t="s">
        <v>18</v>
      </c>
      <c r="I40" s="35" t="s">
        <v>18</v>
      </c>
      <c r="J40" s="47">
        <v>420</v>
      </c>
      <c r="K40" s="35">
        <v>60</v>
      </c>
      <c r="L40" s="35">
        <v>35</v>
      </c>
      <c r="M40" s="47">
        <f t="shared" si="1"/>
        <v>420</v>
      </c>
      <c r="N40" s="35" t="s">
        <v>31</v>
      </c>
      <c r="O40" s="127" t="s">
        <v>245</v>
      </c>
    </row>
    <row r="41" spans="1:15" ht="53.1" customHeight="1">
      <c r="A41" s="104"/>
      <c r="B41" s="113" t="s">
        <v>90</v>
      </c>
      <c r="C41" s="74" t="s">
        <v>91</v>
      </c>
      <c r="D41" s="77" t="s">
        <v>92</v>
      </c>
      <c r="E41" s="74" t="s">
        <v>93</v>
      </c>
      <c r="F41" s="75" t="s">
        <v>17</v>
      </c>
      <c r="G41" s="74">
        <v>200</v>
      </c>
      <c r="H41" s="134" t="s">
        <v>94</v>
      </c>
      <c r="I41" s="134" t="s">
        <v>95</v>
      </c>
      <c r="J41" s="47">
        <f t="shared" si="0"/>
        <v>35</v>
      </c>
      <c r="K41" s="134" t="s">
        <v>96</v>
      </c>
      <c r="L41" s="74">
        <v>35</v>
      </c>
      <c r="M41" s="47">
        <f>G41*H41*I41/10000</f>
        <v>35</v>
      </c>
      <c r="N41" s="134" t="s">
        <v>31</v>
      </c>
      <c r="O41" s="126" t="s">
        <v>247</v>
      </c>
    </row>
    <row r="42" spans="1:15" ht="49.5" customHeight="1">
      <c r="A42" s="104"/>
      <c r="B42" s="113"/>
      <c r="C42" s="74" t="s">
        <v>97</v>
      </c>
      <c r="D42" s="135" t="s">
        <v>225</v>
      </c>
      <c r="E42" s="74" t="s">
        <v>98</v>
      </c>
      <c r="F42" s="75" t="s">
        <v>17</v>
      </c>
      <c r="G42" s="74">
        <v>100</v>
      </c>
      <c r="H42" s="134" t="s">
        <v>99</v>
      </c>
      <c r="I42" s="74">
        <v>500</v>
      </c>
      <c r="J42" s="47">
        <f>G42*H42*I42/10000</f>
        <v>35</v>
      </c>
      <c r="K42" s="134">
        <f>H42*8</f>
        <v>56</v>
      </c>
      <c r="L42" s="74">
        <v>35</v>
      </c>
      <c r="M42" s="47">
        <f>G42*K42*L42/10000</f>
        <v>19.600000000000001</v>
      </c>
      <c r="N42" s="134" t="s">
        <v>19</v>
      </c>
      <c r="O42" s="126" t="s">
        <v>248</v>
      </c>
    </row>
    <row r="43" spans="1:15" ht="39.950000000000003" customHeight="1">
      <c r="A43" s="104"/>
      <c r="B43" s="113"/>
      <c r="C43" s="74" t="s">
        <v>100</v>
      </c>
      <c r="D43" s="77" t="s">
        <v>101</v>
      </c>
      <c r="E43" s="74" t="s">
        <v>102</v>
      </c>
      <c r="F43" s="50" t="s">
        <v>298</v>
      </c>
      <c r="G43" s="76">
        <v>100</v>
      </c>
      <c r="H43" s="74">
        <v>15</v>
      </c>
      <c r="I43" s="74">
        <v>350</v>
      </c>
      <c r="J43" s="47">
        <f t="shared" si="0"/>
        <v>52.5</v>
      </c>
      <c r="K43" s="74">
        <v>150</v>
      </c>
      <c r="L43" s="74">
        <v>35</v>
      </c>
      <c r="M43" s="47">
        <f>G43*K43*L43/10000</f>
        <v>52.5</v>
      </c>
      <c r="N43" s="74" t="s">
        <v>31</v>
      </c>
      <c r="O43" s="77" t="s">
        <v>103</v>
      </c>
    </row>
    <row r="44" spans="1:15" ht="39.950000000000003" customHeight="1">
      <c r="A44" s="104"/>
      <c r="B44" s="113"/>
      <c r="C44" s="74" t="s">
        <v>104</v>
      </c>
      <c r="D44" s="77" t="s">
        <v>105</v>
      </c>
      <c r="E44" s="74" t="s">
        <v>106</v>
      </c>
      <c r="F44" s="75" t="s">
        <v>17</v>
      </c>
      <c r="G44" s="76">
        <v>200</v>
      </c>
      <c r="H44" s="134" t="s">
        <v>107</v>
      </c>
      <c r="I44" s="74">
        <v>500</v>
      </c>
      <c r="J44" s="47">
        <f>G44*H44*I44/10000</f>
        <v>60</v>
      </c>
      <c r="K44" s="134">
        <f>H44*8</f>
        <v>48</v>
      </c>
      <c r="L44" s="74">
        <v>35</v>
      </c>
      <c r="M44" s="47">
        <f>G44*K44*L44/10000</f>
        <v>33.6</v>
      </c>
      <c r="N44" s="134" t="s">
        <v>19</v>
      </c>
      <c r="O44" s="77" t="s">
        <v>108</v>
      </c>
    </row>
    <row r="45" spans="1:15" ht="54" customHeight="1">
      <c r="A45" s="104"/>
      <c r="B45" s="113"/>
      <c r="C45" s="35" t="s">
        <v>109</v>
      </c>
      <c r="D45" s="127" t="s">
        <v>110</v>
      </c>
      <c r="E45" s="35" t="s">
        <v>241</v>
      </c>
      <c r="F45" s="75" t="s">
        <v>17</v>
      </c>
      <c r="G45" s="132">
        <v>250</v>
      </c>
      <c r="H45" s="35">
        <v>15</v>
      </c>
      <c r="I45" s="35">
        <v>350</v>
      </c>
      <c r="J45" s="47">
        <f t="shared" si="0"/>
        <v>131.25</v>
      </c>
      <c r="K45" s="35">
        <v>150</v>
      </c>
      <c r="L45" s="35">
        <v>35</v>
      </c>
      <c r="M45" s="47">
        <f t="shared" ref="M45:M46" si="2">G45*K45*L45/10000</f>
        <v>131.25</v>
      </c>
      <c r="N45" s="35" t="s">
        <v>31</v>
      </c>
      <c r="O45" s="127" t="s">
        <v>227</v>
      </c>
    </row>
    <row r="46" spans="1:15" ht="39.950000000000003" customHeight="1">
      <c r="A46" s="104"/>
      <c r="B46" s="113"/>
      <c r="C46" s="74" t="s">
        <v>111</v>
      </c>
      <c r="D46" s="77" t="s">
        <v>249</v>
      </c>
      <c r="E46" s="125" t="s">
        <v>241</v>
      </c>
      <c r="F46" s="75" t="s">
        <v>17</v>
      </c>
      <c r="G46" s="74">
        <v>250</v>
      </c>
      <c r="H46" s="74">
        <v>5</v>
      </c>
      <c r="I46" s="74">
        <v>200</v>
      </c>
      <c r="J46" s="47">
        <f t="shared" si="0"/>
        <v>25</v>
      </c>
      <c r="K46" s="74">
        <v>40</v>
      </c>
      <c r="L46" s="74">
        <v>25</v>
      </c>
      <c r="M46" s="47">
        <f t="shared" si="2"/>
        <v>25</v>
      </c>
      <c r="N46" s="74" t="s">
        <v>112</v>
      </c>
      <c r="O46" s="135" t="s">
        <v>250</v>
      </c>
    </row>
    <row r="47" spans="1:15" ht="60.75" customHeight="1">
      <c r="A47" s="94" t="s">
        <v>220</v>
      </c>
      <c r="B47" s="79" t="s">
        <v>246</v>
      </c>
      <c r="C47" s="28" t="s">
        <v>113</v>
      </c>
      <c r="D47" s="32" t="s">
        <v>114</v>
      </c>
      <c r="E47" s="28" t="s">
        <v>115</v>
      </c>
      <c r="F47" s="70" t="s">
        <v>234</v>
      </c>
      <c r="G47" s="28">
        <v>300</v>
      </c>
      <c r="H47" s="35" t="s">
        <v>18</v>
      </c>
      <c r="I47" s="35" t="s">
        <v>18</v>
      </c>
      <c r="J47" s="31">
        <v>67.2</v>
      </c>
      <c r="K47" s="30">
        <v>64</v>
      </c>
      <c r="L47" s="30">
        <v>35</v>
      </c>
      <c r="M47" s="31">
        <v>67.2</v>
      </c>
      <c r="N47" s="28" t="s">
        <v>31</v>
      </c>
      <c r="O47" s="32" t="s">
        <v>116</v>
      </c>
    </row>
    <row r="48" spans="1:15" ht="60" customHeight="1">
      <c r="A48" s="79"/>
      <c r="B48" s="79"/>
      <c r="C48" s="28" t="s">
        <v>117</v>
      </c>
      <c r="D48" s="32" t="s">
        <v>118</v>
      </c>
      <c r="E48" s="28" t="s">
        <v>119</v>
      </c>
      <c r="F48" s="70" t="s">
        <v>234</v>
      </c>
      <c r="G48" s="28">
        <v>100</v>
      </c>
      <c r="H48" s="35" t="s">
        <v>18</v>
      </c>
      <c r="I48" s="35" t="s">
        <v>18</v>
      </c>
      <c r="J48" s="31">
        <v>19.600000000000001</v>
      </c>
      <c r="K48" s="30">
        <v>56</v>
      </c>
      <c r="L48" s="30">
        <v>35</v>
      </c>
      <c r="M48" s="31">
        <v>19.600000000000001</v>
      </c>
      <c r="N48" s="33" t="s">
        <v>31</v>
      </c>
      <c r="O48" s="32" t="s">
        <v>120</v>
      </c>
    </row>
    <row r="49" spans="1:15" ht="108.95" customHeight="1">
      <c r="A49" s="79"/>
      <c r="B49" s="79"/>
      <c r="C49" s="4" t="s">
        <v>121</v>
      </c>
      <c r="D49" s="6" t="s">
        <v>122</v>
      </c>
      <c r="E49" s="4" t="s">
        <v>123</v>
      </c>
      <c r="F49" s="61" t="s">
        <v>17</v>
      </c>
      <c r="G49" s="4">
        <v>50</v>
      </c>
      <c r="H49" s="4">
        <v>5</v>
      </c>
      <c r="I49" s="17">
        <v>500</v>
      </c>
      <c r="J49" s="2">
        <f>G49*H49*I49/10000</f>
        <v>12.5</v>
      </c>
      <c r="K49" s="46">
        <f>H49*8</f>
        <v>40</v>
      </c>
      <c r="L49" s="13">
        <v>35</v>
      </c>
      <c r="M49" s="2">
        <f>G49*K49*L49/10000</f>
        <v>7</v>
      </c>
      <c r="N49" s="4" t="s">
        <v>19</v>
      </c>
      <c r="O49" s="6" t="s">
        <v>124</v>
      </c>
    </row>
    <row r="50" spans="1:15" ht="82.5" customHeight="1">
      <c r="A50" s="79"/>
      <c r="B50" s="79"/>
      <c r="C50" s="28" t="s">
        <v>125</v>
      </c>
      <c r="D50" s="32" t="s">
        <v>126</v>
      </c>
      <c r="E50" s="28" t="s">
        <v>127</v>
      </c>
      <c r="F50" s="70" t="s">
        <v>234</v>
      </c>
      <c r="G50" s="28">
        <v>300</v>
      </c>
      <c r="H50" s="35" t="s">
        <v>18</v>
      </c>
      <c r="I50" s="35" t="s">
        <v>18</v>
      </c>
      <c r="J50" s="31">
        <v>33.6</v>
      </c>
      <c r="K50" s="30">
        <v>32</v>
      </c>
      <c r="L50" s="30">
        <v>35</v>
      </c>
      <c r="M50" s="31">
        <v>33.6</v>
      </c>
      <c r="N50" s="33" t="s">
        <v>31</v>
      </c>
      <c r="O50" s="32" t="s">
        <v>128</v>
      </c>
    </row>
    <row r="51" spans="1:15" ht="117" customHeight="1">
      <c r="A51" s="79"/>
      <c r="B51" s="67" t="s">
        <v>239</v>
      </c>
      <c r="C51" s="21" t="s">
        <v>218</v>
      </c>
      <c r="D51" s="72" t="s">
        <v>311</v>
      </c>
      <c r="E51" s="4" t="s">
        <v>129</v>
      </c>
      <c r="F51" s="92" t="s">
        <v>312</v>
      </c>
      <c r="G51" s="28">
        <v>1194</v>
      </c>
      <c r="H51" s="35" t="s">
        <v>18</v>
      </c>
      <c r="I51" s="35" t="s">
        <v>18</v>
      </c>
      <c r="J51" s="31">
        <v>200.59200000000001</v>
      </c>
      <c r="K51" s="30">
        <v>48</v>
      </c>
      <c r="L51" s="30">
        <v>35</v>
      </c>
      <c r="M51" s="31">
        <v>200.59200000000001</v>
      </c>
      <c r="N51" s="84" t="s">
        <v>313</v>
      </c>
      <c r="O51" s="6" t="s">
        <v>130</v>
      </c>
    </row>
    <row r="52" spans="1:15" ht="107.25" customHeight="1">
      <c r="A52" s="79"/>
      <c r="B52" s="95" t="s">
        <v>238</v>
      </c>
      <c r="C52" s="21" t="s">
        <v>219</v>
      </c>
      <c r="D52" s="27" t="s">
        <v>240</v>
      </c>
      <c r="E52" s="4" t="s">
        <v>131</v>
      </c>
      <c r="F52" s="93"/>
      <c r="G52" s="4">
        <v>30381</v>
      </c>
      <c r="H52" s="4" t="s">
        <v>132</v>
      </c>
      <c r="I52" s="18">
        <v>2.5</v>
      </c>
      <c r="J52" s="2">
        <f>VALUE(LEFT(H52,2))*G52*I52/10000</f>
        <v>379.76249999999999</v>
      </c>
      <c r="K52" s="13" t="s">
        <v>18</v>
      </c>
      <c r="L52" s="13" t="s">
        <v>18</v>
      </c>
      <c r="M52" s="13" t="s">
        <v>18</v>
      </c>
      <c r="N52" s="84"/>
      <c r="O52" s="6" t="s">
        <v>133</v>
      </c>
    </row>
    <row r="53" spans="1:15" ht="109.15" customHeight="1">
      <c r="A53" s="79"/>
      <c r="B53" s="96"/>
      <c r="C53" s="4" t="s">
        <v>134</v>
      </c>
      <c r="D53" s="6" t="s">
        <v>135</v>
      </c>
      <c r="E53" s="4" t="s">
        <v>136</v>
      </c>
      <c r="F53" s="61" t="s">
        <v>17</v>
      </c>
      <c r="G53" s="4">
        <v>6077</v>
      </c>
      <c r="H53" s="4">
        <v>2</v>
      </c>
      <c r="I53" s="17">
        <v>100</v>
      </c>
      <c r="J53" s="2">
        <f>G53*H53*I53/10000</f>
        <v>121.54</v>
      </c>
      <c r="K53" s="13" t="s">
        <v>18</v>
      </c>
      <c r="L53" s="13" t="s">
        <v>18</v>
      </c>
      <c r="M53" s="13" t="s">
        <v>18</v>
      </c>
      <c r="N53" s="5" t="s">
        <v>137</v>
      </c>
      <c r="O53" s="6" t="s">
        <v>138</v>
      </c>
    </row>
    <row r="54" spans="1:15" ht="45" customHeight="1">
      <c r="A54" s="79"/>
      <c r="B54" s="97"/>
      <c r="C54" s="22" t="s">
        <v>139</v>
      </c>
      <c r="D54" s="39" t="s">
        <v>140</v>
      </c>
      <c r="E54" s="40" t="s">
        <v>141</v>
      </c>
      <c r="F54" s="56" t="s">
        <v>237</v>
      </c>
      <c r="G54" s="22">
        <v>250</v>
      </c>
      <c r="H54" s="13" t="s">
        <v>18</v>
      </c>
      <c r="I54" s="13" t="s">
        <v>18</v>
      </c>
      <c r="J54" s="24">
        <v>35</v>
      </c>
      <c r="K54" s="23">
        <v>40</v>
      </c>
      <c r="L54" s="23">
        <v>35</v>
      </c>
      <c r="M54" s="24">
        <v>35</v>
      </c>
      <c r="N54" s="22" t="s">
        <v>31</v>
      </c>
      <c r="O54" s="25" t="s">
        <v>142</v>
      </c>
    </row>
    <row r="55" spans="1:15" s="58" customFormat="1" ht="42" customHeight="1">
      <c r="A55" s="105" t="s">
        <v>251</v>
      </c>
      <c r="B55" s="88"/>
      <c r="C55" s="50" t="s">
        <v>280</v>
      </c>
      <c r="D55" s="51" t="s">
        <v>281</v>
      </c>
      <c r="E55" s="52" t="s">
        <v>282</v>
      </c>
      <c r="F55" s="50" t="s">
        <v>283</v>
      </c>
      <c r="G55" s="50">
        <v>50</v>
      </c>
      <c r="H55" s="50">
        <v>6</v>
      </c>
      <c r="I55" s="53">
        <v>350</v>
      </c>
      <c r="J55" s="54">
        <f t="shared" ref="J55:J57" si="3">G55*H55*I55/10000</f>
        <v>10.5</v>
      </c>
      <c r="K55" s="50">
        <v>60</v>
      </c>
      <c r="L55" s="50">
        <v>35</v>
      </c>
      <c r="M55" s="55">
        <f t="shared" ref="M55:M57" si="4">G55*K55*L55/10000</f>
        <v>10.5</v>
      </c>
      <c r="N55" s="56" t="s">
        <v>31</v>
      </c>
      <c r="O55" s="57" t="s">
        <v>292</v>
      </c>
    </row>
    <row r="56" spans="1:15" s="58" customFormat="1" ht="42" customHeight="1">
      <c r="A56" s="106"/>
      <c r="B56" s="114"/>
      <c r="C56" s="50" t="s">
        <v>284</v>
      </c>
      <c r="D56" s="59" t="s">
        <v>285</v>
      </c>
      <c r="E56" s="50" t="s">
        <v>286</v>
      </c>
      <c r="F56" s="61" t="s">
        <v>17</v>
      </c>
      <c r="G56" s="50">
        <v>200</v>
      </c>
      <c r="H56" s="50">
        <v>10</v>
      </c>
      <c r="I56" s="50">
        <v>350</v>
      </c>
      <c r="J56" s="54">
        <f t="shared" si="3"/>
        <v>70</v>
      </c>
      <c r="K56" s="50">
        <v>100</v>
      </c>
      <c r="L56" s="50">
        <v>35</v>
      </c>
      <c r="M56" s="55">
        <f t="shared" si="4"/>
        <v>70</v>
      </c>
      <c r="N56" s="50" t="s">
        <v>31</v>
      </c>
      <c r="O56" s="60" t="s">
        <v>287</v>
      </c>
    </row>
    <row r="57" spans="1:15" s="58" customFormat="1" ht="42" customHeight="1">
      <c r="A57" s="88"/>
      <c r="B57" s="88"/>
      <c r="C57" s="50" t="s">
        <v>288</v>
      </c>
      <c r="D57" s="59" t="s">
        <v>289</v>
      </c>
      <c r="E57" s="60" t="s">
        <v>290</v>
      </c>
      <c r="F57" s="50" t="s">
        <v>291</v>
      </c>
      <c r="G57" s="50">
        <v>50</v>
      </c>
      <c r="H57" s="50">
        <v>7</v>
      </c>
      <c r="I57" s="50">
        <v>500</v>
      </c>
      <c r="J57" s="54">
        <f t="shared" si="3"/>
        <v>17.5</v>
      </c>
      <c r="K57" s="50">
        <v>56</v>
      </c>
      <c r="L57" s="50">
        <v>35</v>
      </c>
      <c r="M57" s="55">
        <f t="shared" si="4"/>
        <v>9.8000000000000007</v>
      </c>
      <c r="N57" s="50" t="s">
        <v>19</v>
      </c>
      <c r="O57" s="60" t="s">
        <v>143</v>
      </c>
    </row>
    <row r="58" spans="1:15" s="7" customFormat="1" ht="36" customHeight="1">
      <c r="A58" s="103" t="s">
        <v>318</v>
      </c>
      <c r="B58" s="79" t="s">
        <v>144</v>
      </c>
      <c r="C58" s="4" t="s">
        <v>145</v>
      </c>
      <c r="D58" s="5" t="s">
        <v>146</v>
      </c>
      <c r="E58" s="43" t="s">
        <v>147</v>
      </c>
      <c r="F58" s="61" t="s">
        <v>17</v>
      </c>
      <c r="G58" s="61">
        <v>100</v>
      </c>
      <c r="H58" s="3" t="s">
        <v>148</v>
      </c>
      <c r="I58" s="4">
        <v>350</v>
      </c>
      <c r="J58" s="47">
        <f>G58*H58*I58/10000</f>
        <v>10.5</v>
      </c>
      <c r="K58" s="4">
        <v>30</v>
      </c>
      <c r="L58" s="4">
        <v>35</v>
      </c>
      <c r="M58" s="2">
        <f>G58*H58*I58/10000</f>
        <v>10.5</v>
      </c>
      <c r="N58" s="3" t="s">
        <v>31</v>
      </c>
      <c r="O58" s="6" t="s">
        <v>149</v>
      </c>
    </row>
    <row r="59" spans="1:15" s="7" customFormat="1" ht="50.25" customHeight="1">
      <c r="A59" s="103"/>
      <c r="B59" s="79"/>
      <c r="C59" s="22" t="s">
        <v>150</v>
      </c>
      <c r="D59" s="26" t="s">
        <v>151</v>
      </c>
      <c r="E59" s="34" t="s">
        <v>272</v>
      </c>
      <c r="F59" s="56" t="s">
        <v>152</v>
      </c>
      <c r="G59" s="22">
        <v>400</v>
      </c>
      <c r="H59" s="22" t="s">
        <v>153</v>
      </c>
      <c r="I59" s="22" t="s">
        <v>223</v>
      </c>
      <c r="J59" s="36">
        <f>G59*(5*200+60*3)/10000</f>
        <v>47.2</v>
      </c>
      <c r="K59" s="35" t="s">
        <v>293</v>
      </c>
      <c r="L59" s="35" t="s">
        <v>294</v>
      </c>
      <c r="M59" s="24">
        <f>G59*(40*25+60*3)/10000</f>
        <v>47.2</v>
      </c>
      <c r="N59" s="22" t="s">
        <v>154</v>
      </c>
      <c r="O59" s="25" t="s">
        <v>253</v>
      </c>
    </row>
    <row r="60" spans="1:15" s="7" customFormat="1" ht="47.25" customHeight="1">
      <c r="A60" s="103"/>
      <c r="B60" s="85" t="s">
        <v>155</v>
      </c>
      <c r="C60" s="4" t="s">
        <v>156</v>
      </c>
      <c r="D60" s="5" t="s">
        <v>157</v>
      </c>
      <c r="E60" s="43" t="s">
        <v>158</v>
      </c>
      <c r="F60" s="70" t="s">
        <v>234</v>
      </c>
      <c r="G60" s="61">
        <v>220</v>
      </c>
      <c r="H60" s="23" t="s">
        <v>18</v>
      </c>
      <c r="I60" s="23" t="s">
        <v>18</v>
      </c>
      <c r="J60" s="47">
        <v>23.1</v>
      </c>
      <c r="K60" s="4">
        <v>30</v>
      </c>
      <c r="L60" s="4">
        <v>35</v>
      </c>
      <c r="M60" s="2">
        <f>K60*L60*G60/10000</f>
        <v>23.1</v>
      </c>
      <c r="N60" s="3" t="s">
        <v>31</v>
      </c>
      <c r="O60" s="6" t="s">
        <v>252</v>
      </c>
    </row>
    <row r="61" spans="1:15" s="7" customFormat="1" ht="40.35" customHeight="1">
      <c r="A61" s="103"/>
      <c r="B61" s="115"/>
      <c r="C61" s="4" t="s">
        <v>159</v>
      </c>
      <c r="D61" s="5" t="s">
        <v>160</v>
      </c>
      <c r="E61" s="43" t="s">
        <v>271</v>
      </c>
      <c r="F61" s="61" t="s">
        <v>17</v>
      </c>
      <c r="G61" s="4">
        <v>300</v>
      </c>
      <c r="H61" s="4">
        <v>7</v>
      </c>
      <c r="I61" s="4">
        <v>350</v>
      </c>
      <c r="J61" s="47">
        <f>G61*H61*I61/10000</f>
        <v>73.5</v>
      </c>
      <c r="K61" s="4">
        <v>70</v>
      </c>
      <c r="L61" s="4">
        <v>35</v>
      </c>
      <c r="M61" s="2">
        <f>G61*H61*I61/10000</f>
        <v>73.5</v>
      </c>
      <c r="N61" s="3" t="s">
        <v>31</v>
      </c>
      <c r="O61" s="6" t="s">
        <v>253</v>
      </c>
    </row>
    <row r="62" spans="1:15" s="7" customFormat="1" ht="44.25" customHeight="1">
      <c r="A62" s="103"/>
      <c r="B62" s="115"/>
      <c r="C62" s="22" t="s">
        <v>161</v>
      </c>
      <c r="D62" s="26" t="s">
        <v>162</v>
      </c>
      <c r="E62" s="34" t="s">
        <v>274</v>
      </c>
      <c r="F62" s="56" t="s">
        <v>152</v>
      </c>
      <c r="G62" s="22">
        <v>1000</v>
      </c>
      <c r="H62" s="22" t="s">
        <v>153</v>
      </c>
      <c r="I62" s="22" t="s">
        <v>223</v>
      </c>
      <c r="J62" s="24">
        <v>118</v>
      </c>
      <c r="K62" s="35" t="s">
        <v>295</v>
      </c>
      <c r="L62" s="35" t="s">
        <v>294</v>
      </c>
      <c r="M62" s="24">
        <v>118</v>
      </c>
      <c r="N62" s="22" t="s">
        <v>163</v>
      </c>
      <c r="O62" s="25" t="s">
        <v>253</v>
      </c>
    </row>
    <row r="63" spans="1:15" s="7" customFormat="1" ht="47.25" customHeight="1">
      <c r="A63" s="103"/>
      <c r="B63" s="115"/>
      <c r="C63" s="118" t="s">
        <v>317</v>
      </c>
      <c r="D63" s="116" t="s">
        <v>315</v>
      </c>
      <c r="E63" s="118" t="s">
        <v>235</v>
      </c>
      <c r="F63" s="92" t="s">
        <v>314</v>
      </c>
      <c r="G63" s="118" t="s">
        <v>316</v>
      </c>
      <c r="H63" s="34" t="s">
        <v>230</v>
      </c>
      <c r="I63" s="22" t="s">
        <v>236</v>
      </c>
      <c r="J63" s="24">
        <v>160</v>
      </c>
      <c r="K63" s="23" t="s">
        <v>18</v>
      </c>
      <c r="L63" s="23" t="s">
        <v>18</v>
      </c>
      <c r="M63" s="23" t="s">
        <v>18</v>
      </c>
      <c r="N63" s="22" t="s">
        <v>228</v>
      </c>
      <c r="O63" s="116" t="s">
        <v>319</v>
      </c>
    </row>
    <row r="64" spans="1:15" s="20" customFormat="1" ht="47.25" customHeight="1">
      <c r="A64" s="104"/>
      <c r="B64" s="86"/>
      <c r="C64" s="119"/>
      <c r="D64" s="117"/>
      <c r="E64" s="119"/>
      <c r="F64" s="93"/>
      <c r="G64" s="119"/>
      <c r="H64" s="35" t="s">
        <v>231</v>
      </c>
      <c r="I64" s="35" t="s">
        <v>232</v>
      </c>
      <c r="J64" s="36">
        <v>27</v>
      </c>
      <c r="K64" s="35" t="s">
        <v>18</v>
      </c>
      <c r="L64" s="35" t="s">
        <v>18</v>
      </c>
      <c r="M64" s="23" t="s">
        <v>18</v>
      </c>
      <c r="N64" s="35" t="s">
        <v>229</v>
      </c>
      <c r="O64" s="117"/>
    </row>
    <row r="65" spans="1:15" s="7" customFormat="1" ht="34.5" customHeight="1">
      <c r="A65" s="103"/>
      <c r="B65" s="79" t="s">
        <v>164</v>
      </c>
      <c r="C65" s="4" t="s">
        <v>165</v>
      </c>
      <c r="D65" s="5" t="s">
        <v>166</v>
      </c>
      <c r="E65" s="41" t="s">
        <v>270</v>
      </c>
      <c r="F65" s="61" t="s">
        <v>17</v>
      </c>
      <c r="G65" s="4">
        <v>300</v>
      </c>
      <c r="H65" s="4">
        <v>5</v>
      </c>
      <c r="I65" s="4">
        <v>350</v>
      </c>
      <c r="J65" s="47">
        <f>G65*H65*I65/10000</f>
        <v>52.5</v>
      </c>
      <c r="K65" s="45">
        <v>50</v>
      </c>
      <c r="L65" s="45">
        <v>35</v>
      </c>
      <c r="M65" s="2">
        <f>G65*H65*I65/10000</f>
        <v>52.5</v>
      </c>
      <c r="N65" s="4" t="s">
        <v>85</v>
      </c>
      <c r="O65" s="6" t="s">
        <v>253</v>
      </c>
    </row>
    <row r="66" spans="1:15" s="7" customFormat="1" ht="24.95" customHeight="1">
      <c r="A66" s="103"/>
      <c r="B66" s="79"/>
      <c r="C66" s="81" t="s">
        <v>167</v>
      </c>
      <c r="D66" s="98" t="s">
        <v>168</v>
      </c>
      <c r="E66" s="43" t="s">
        <v>268</v>
      </c>
      <c r="F66" s="90" t="s">
        <v>152</v>
      </c>
      <c r="G66" s="4">
        <v>100</v>
      </c>
      <c r="H66" s="4">
        <v>5</v>
      </c>
      <c r="I66" s="4">
        <v>350</v>
      </c>
      <c r="J66" s="47">
        <f t="shared" ref="J66:J69" si="5">G66*H66*I66/10000</f>
        <v>17.5</v>
      </c>
      <c r="K66" s="45">
        <v>50</v>
      </c>
      <c r="L66" s="45">
        <v>35</v>
      </c>
      <c r="M66" s="2">
        <f>G66*H66*I66/10000</f>
        <v>17.5</v>
      </c>
      <c r="N66" s="4" t="s">
        <v>85</v>
      </c>
      <c r="O66" s="81" t="s">
        <v>254</v>
      </c>
    </row>
    <row r="67" spans="1:15" s="7" customFormat="1" ht="24.95" customHeight="1">
      <c r="A67" s="103"/>
      <c r="B67" s="79"/>
      <c r="C67" s="82"/>
      <c r="D67" s="99"/>
      <c r="E67" s="43" t="s">
        <v>269</v>
      </c>
      <c r="F67" s="91"/>
      <c r="G67" s="4">
        <v>200</v>
      </c>
      <c r="H67" s="4">
        <v>5</v>
      </c>
      <c r="I67" s="4">
        <v>200</v>
      </c>
      <c r="J67" s="47">
        <f t="shared" si="5"/>
        <v>20</v>
      </c>
      <c r="K67" s="45">
        <v>40</v>
      </c>
      <c r="L67" s="45">
        <v>25</v>
      </c>
      <c r="M67" s="2">
        <f>G67*K67*L67/10000</f>
        <v>20</v>
      </c>
      <c r="N67" s="4" t="s">
        <v>23</v>
      </c>
      <c r="O67" s="82"/>
    </row>
    <row r="68" spans="1:15" s="7" customFormat="1" ht="24.95" customHeight="1">
      <c r="A68" s="103"/>
      <c r="B68" s="79"/>
      <c r="C68" s="81" t="s">
        <v>169</v>
      </c>
      <c r="D68" s="98" t="s">
        <v>170</v>
      </c>
      <c r="E68" s="69" t="s">
        <v>171</v>
      </c>
      <c r="F68" s="90" t="s">
        <v>152</v>
      </c>
      <c r="G68" s="4">
        <v>300</v>
      </c>
      <c r="H68" s="4">
        <v>3</v>
      </c>
      <c r="I68" s="4">
        <v>200</v>
      </c>
      <c r="J68" s="47">
        <f t="shared" si="5"/>
        <v>18</v>
      </c>
      <c r="K68" s="45">
        <v>24</v>
      </c>
      <c r="L68" s="45">
        <v>25</v>
      </c>
      <c r="M68" s="2">
        <f t="shared" ref="M68:M70" si="6">G68*K68*L68/10000</f>
        <v>18</v>
      </c>
      <c r="N68" s="4" t="s">
        <v>31</v>
      </c>
      <c r="O68" s="81" t="s">
        <v>255</v>
      </c>
    </row>
    <row r="69" spans="1:15" s="7" customFormat="1" ht="24.95" customHeight="1">
      <c r="A69" s="103"/>
      <c r="B69" s="79"/>
      <c r="C69" s="82"/>
      <c r="D69" s="99"/>
      <c r="E69" s="43" t="s">
        <v>267</v>
      </c>
      <c r="F69" s="91"/>
      <c r="G69" s="4">
        <v>200</v>
      </c>
      <c r="H69" s="4">
        <v>3</v>
      </c>
      <c r="I69" s="4">
        <v>200</v>
      </c>
      <c r="J69" s="47">
        <f t="shared" si="5"/>
        <v>12</v>
      </c>
      <c r="K69" s="45">
        <v>24</v>
      </c>
      <c r="L69" s="45">
        <v>25</v>
      </c>
      <c r="M69" s="2">
        <f t="shared" si="6"/>
        <v>12</v>
      </c>
      <c r="N69" s="4" t="s">
        <v>23</v>
      </c>
      <c r="O69" s="82"/>
    </row>
    <row r="70" spans="1:15" s="7" customFormat="1" ht="48.75" customHeight="1">
      <c r="A70" s="103"/>
      <c r="B70" s="15" t="s">
        <v>172</v>
      </c>
      <c r="C70" s="4" t="s">
        <v>173</v>
      </c>
      <c r="D70" s="6" t="s">
        <v>174</v>
      </c>
      <c r="E70" s="69" t="s">
        <v>273</v>
      </c>
      <c r="F70" s="61" t="s">
        <v>152</v>
      </c>
      <c r="G70" s="4">
        <v>300</v>
      </c>
      <c r="H70" s="4">
        <v>7</v>
      </c>
      <c r="I70" s="4">
        <v>500</v>
      </c>
      <c r="J70" s="2">
        <f>G70*H70*I70/10000</f>
        <v>105</v>
      </c>
      <c r="K70" s="45">
        <v>56</v>
      </c>
      <c r="L70" s="45">
        <v>35</v>
      </c>
      <c r="M70" s="2">
        <f t="shared" si="6"/>
        <v>58.8</v>
      </c>
      <c r="N70" s="4" t="s">
        <v>19</v>
      </c>
      <c r="O70" s="6" t="s">
        <v>253</v>
      </c>
    </row>
    <row r="71" spans="1:15" ht="33" customHeight="1">
      <c r="A71" s="101" t="s">
        <v>175</v>
      </c>
      <c r="B71" s="101"/>
      <c r="C71" s="101"/>
      <c r="D71" s="101"/>
      <c r="E71" s="101"/>
      <c r="F71" s="101"/>
      <c r="G71" s="101"/>
      <c r="H71" s="101"/>
      <c r="I71" s="101"/>
      <c r="J71" s="102"/>
      <c r="K71" s="101"/>
      <c r="L71" s="101"/>
      <c r="M71" s="101"/>
      <c r="N71" s="101"/>
      <c r="O71" s="101"/>
    </row>
    <row r="72" spans="1:15" ht="46.5" customHeight="1">
      <c r="A72" s="79" t="s">
        <v>0</v>
      </c>
      <c r="B72" s="79" t="s">
        <v>1</v>
      </c>
      <c r="C72" s="79" t="s">
        <v>2</v>
      </c>
      <c r="D72" s="100" t="s">
        <v>3</v>
      </c>
      <c r="E72" s="79" t="s">
        <v>4</v>
      </c>
      <c r="F72" s="88" t="s">
        <v>5</v>
      </c>
      <c r="G72" s="85" t="s">
        <v>6</v>
      </c>
      <c r="H72" s="107" t="s">
        <v>296</v>
      </c>
      <c r="I72" s="108"/>
      <c r="J72" s="109"/>
      <c r="K72" s="110" t="s">
        <v>234</v>
      </c>
      <c r="L72" s="111"/>
      <c r="M72" s="112"/>
      <c r="N72" s="79" t="s">
        <v>7</v>
      </c>
      <c r="O72" s="79" t="s">
        <v>8</v>
      </c>
    </row>
    <row r="73" spans="1:15" ht="46.5" customHeight="1">
      <c r="A73" s="79"/>
      <c r="B73" s="79"/>
      <c r="C73" s="79"/>
      <c r="D73" s="100"/>
      <c r="E73" s="79"/>
      <c r="F73" s="88"/>
      <c r="G73" s="86"/>
      <c r="H73" s="16" t="s">
        <v>9</v>
      </c>
      <c r="I73" s="15" t="s">
        <v>10</v>
      </c>
      <c r="J73" s="48" t="s">
        <v>277</v>
      </c>
      <c r="K73" s="16" t="s">
        <v>11</v>
      </c>
      <c r="L73" s="15" t="s">
        <v>12</v>
      </c>
      <c r="M73" s="44" t="s">
        <v>278</v>
      </c>
      <c r="N73" s="79"/>
      <c r="O73" s="79"/>
    </row>
    <row r="74" spans="1:15" s="58" customFormat="1" ht="86.1" customHeight="1">
      <c r="A74" s="79" t="s">
        <v>256</v>
      </c>
      <c r="B74" s="68" t="s">
        <v>264</v>
      </c>
      <c r="C74" s="61" t="s">
        <v>176</v>
      </c>
      <c r="D74" s="62" t="s">
        <v>177</v>
      </c>
      <c r="E74" s="63" t="s">
        <v>178</v>
      </c>
      <c r="F74" s="61" t="s">
        <v>179</v>
      </c>
      <c r="G74" s="61">
        <v>4500</v>
      </c>
      <c r="H74" s="61">
        <v>1</v>
      </c>
      <c r="I74" s="61">
        <v>100</v>
      </c>
      <c r="J74" s="54">
        <f>G74*H74*I74/10000</f>
        <v>45</v>
      </c>
      <c r="K74" s="64">
        <v>4</v>
      </c>
      <c r="L74" s="64">
        <v>25</v>
      </c>
      <c r="M74" s="65">
        <f>G74*K74*L74/10000</f>
        <v>45</v>
      </c>
      <c r="N74" s="61" t="s">
        <v>85</v>
      </c>
      <c r="O74" s="66" t="s">
        <v>180</v>
      </c>
    </row>
    <row r="75" spans="1:15" ht="39.950000000000003" customHeight="1">
      <c r="A75" s="79"/>
      <c r="B75" s="12" t="s">
        <v>263</v>
      </c>
      <c r="C75" s="4" t="s">
        <v>182</v>
      </c>
      <c r="D75" s="5" t="s">
        <v>181</v>
      </c>
      <c r="E75" s="41" t="s">
        <v>183</v>
      </c>
      <c r="F75" s="61" t="s">
        <v>221</v>
      </c>
      <c r="G75" s="4">
        <v>500</v>
      </c>
      <c r="H75" s="4">
        <v>15</v>
      </c>
      <c r="I75" s="4">
        <v>350</v>
      </c>
      <c r="J75" s="54">
        <f>G75*H75*I75/10000</f>
        <v>262.5</v>
      </c>
      <c r="K75" s="4">
        <v>150</v>
      </c>
      <c r="L75" s="4">
        <v>35</v>
      </c>
      <c r="M75" s="2">
        <f>H75*G75*I75/10000</f>
        <v>262.5</v>
      </c>
      <c r="N75" s="4" t="s">
        <v>31</v>
      </c>
      <c r="O75" s="5" t="s">
        <v>184</v>
      </c>
    </row>
    <row r="76" spans="1:15" ht="63" customHeight="1">
      <c r="A76" s="79"/>
      <c r="B76" s="79" t="s">
        <v>262</v>
      </c>
      <c r="C76" s="4" t="s">
        <v>185</v>
      </c>
      <c r="D76" s="5" t="s">
        <v>186</v>
      </c>
      <c r="E76" s="41" t="s">
        <v>187</v>
      </c>
      <c r="F76" s="61" t="s">
        <v>17</v>
      </c>
      <c r="G76" s="4">
        <v>100</v>
      </c>
      <c r="H76" s="4">
        <v>15</v>
      </c>
      <c r="I76" s="4">
        <v>350</v>
      </c>
      <c r="J76" s="54">
        <f t="shared" ref="J76:J80" si="7">G76*H76*I76/10000</f>
        <v>52.5</v>
      </c>
      <c r="K76" s="4">
        <v>150</v>
      </c>
      <c r="L76" s="4">
        <v>35</v>
      </c>
      <c r="M76" s="2">
        <f>H76*G76*I76/10000</f>
        <v>52.5</v>
      </c>
      <c r="N76" s="4" t="s">
        <v>31</v>
      </c>
      <c r="O76" s="5" t="s">
        <v>265</v>
      </c>
    </row>
    <row r="77" spans="1:15" ht="39.950000000000003" customHeight="1">
      <c r="A77" s="79"/>
      <c r="B77" s="79"/>
      <c r="C77" s="28" t="s">
        <v>188</v>
      </c>
      <c r="D77" s="29" t="s">
        <v>233</v>
      </c>
      <c r="E77" s="42" t="s">
        <v>189</v>
      </c>
      <c r="F77" s="61" t="s">
        <v>17</v>
      </c>
      <c r="G77" s="28">
        <v>250</v>
      </c>
      <c r="H77" s="28">
        <v>10</v>
      </c>
      <c r="I77" s="28">
        <v>200</v>
      </c>
      <c r="J77" s="54">
        <f t="shared" si="7"/>
        <v>50</v>
      </c>
      <c r="K77" s="30">
        <v>80</v>
      </c>
      <c r="L77" s="30">
        <v>25</v>
      </c>
      <c r="M77" s="31">
        <f>K77*L77*G77/10000</f>
        <v>50</v>
      </c>
      <c r="N77" s="28" t="s">
        <v>23</v>
      </c>
      <c r="O77" s="32" t="s">
        <v>190</v>
      </c>
    </row>
    <row r="78" spans="1:15" ht="80.099999999999994" customHeight="1">
      <c r="A78" s="79"/>
      <c r="B78" s="79" t="s">
        <v>261</v>
      </c>
      <c r="C78" s="22" t="s">
        <v>191</v>
      </c>
      <c r="D78" s="26" t="s">
        <v>192</v>
      </c>
      <c r="E78" s="34" t="s">
        <v>193</v>
      </c>
      <c r="F78" s="56" t="s">
        <v>221</v>
      </c>
      <c r="G78" s="22">
        <v>1000</v>
      </c>
      <c r="H78" s="22">
        <v>7</v>
      </c>
      <c r="I78" s="22">
        <v>350</v>
      </c>
      <c r="J78" s="54">
        <f t="shared" si="7"/>
        <v>245</v>
      </c>
      <c r="K78" s="22">
        <v>70</v>
      </c>
      <c r="L78" s="22">
        <v>35</v>
      </c>
      <c r="M78" s="24">
        <f>H78*G78*I78/10000</f>
        <v>245</v>
      </c>
      <c r="N78" s="37" t="s">
        <v>31</v>
      </c>
      <c r="O78" s="25" t="s">
        <v>194</v>
      </c>
    </row>
    <row r="79" spans="1:15" ht="39.950000000000003" customHeight="1">
      <c r="A79" s="79"/>
      <c r="B79" s="79"/>
      <c r="C79" s="4" t="s">
        <v>195</v>
      </c>
      <c r="D79" s="5" t="s">
        <v>196</v>
      </c>
      <c r="E79" s="41" t="s">
        <v>197</v>
      </c>
      <c r="F79" s="61" t="s">
        <v>17</v>
      </c>
      <c r="G79" s="4">
        <v>50</v>
      </c>
      <c r="H79" s="4">
        <v>8</v>
      </c>
      <c r="I79" s="4">
        <v>350</v>
      </c>
      <c r="J79" s="54">
        <f t="shared" si="7"/>
        <v>14</v>
      </c>
      <c r="K79" s="4">
        <v>80</v>
      </c>
      <c r="L79" s="4">
        <v>35</v>
      </c>
      <c r="M79" s="2">
        <f>H79*G79*I79/10000</f>
        <v>14</v>
      </c>
      <c r="N79" s="4" t="s">
        <v>31</v>
      </c>
      <c r="O79" s="6" t="s">
        <v>198</v>
      </c>
    </row>
    <row r="80" spans="1:15" ht="59.45" customHeight="1">
      <c r="A80" s="79"/>
      <c r="B80" s="79"/>
      <c r="C80" s="4" t="s">
        <v>199</v>
      </c>
      <c r="D80" s="5" t="s">
        <v>200</v>
      </c>
      <c r="E80" s="41" t="s">
        <v>201</v>
      </c>
      <c r="F80" s="61" t="s">
        <v>202</v>
      </c>
      <c r="G80" s="4">
        <v>150</v>
      </c>
      <c r="H80" s="4">
        <v>16</v>
      </c>
      <c r="I80" s="4">
        <v>200</v>
      </c>
      <c r="J80" s="54">
        <f t="shared" si="7"/>
        <v>48</v>
      </c>
      <c r="K80" s="13">
        <f>H80*8</f>
        <v>128</v>
      </c>
      <c r="L80" s="13">
        <v>25</v>
      </c>
      <c r="M80" s="2">
        <f>K80*L80*G80/10000</f>
        <v>48</v>
      </c>
      <c r="N80" s="4" t="s">
        <v>23</v>
      </c>
      <c r="O80" s="6" t="s">
        <v>198</v>
      </c>
    </row>
    <row r="81" spans="1:15" ht="39.950000000000003" customHeight="1">
      <c r="A81" s="79"/>
      <c r="B81" s="38" t="s">
        <v>260</v>
      </c>
      <c r="C81" s="22" t="s">
        <v>204</v>
      </c>
      <c r="D81" s="26" t="s">
        <v>203</v>
      </c>
      <c r="E81" s="34" t="s">
        <v>205</v>
      </c>
      <c r="F81" s="56" t="s">
        <v>221</v>
      </c>
      <c r="G81" s="22">
        <v>300</v>
      </c>
      <c r="H81" s="22">
        <v>16</v>
      </c>
      <c r="I81" s="22">
        <v>500</v>
      </c>
      <c r="J81" s="2">
        <f>G81*H81*I81/10000</f>
        <v>240</v>
      </c>
      <c r="K81" s="46">
        <f>H81*8</f>
        <v>128</v>
      </c>
      <c r="L81" s="13">
        <v>35</v>
      </c>
      <c r="M81" s="2">
        <f>G81*K81*L81/10000</f>
        <v>134.4</v>
      </c>
      <c r="N81" s="22" t="s">
        <v>19</v>
      </c>
      <c r="O81" s="25" t="s">
        <v>266</v>
      </c>
    </row>
    <row r="82" spans="1:15" ht="39.950000000000003" customHeight="1">
      <c r="A82" s="79"/>
      <c r="B82" s="12" t="s">
        <v>259</v>
      </c>
      <c r="C82" s="4" t="s">
        <v>206</v>
      </c>
      <c r="D82" s="5" t="s">
        <v>207</v>
      </c>
      <c r="E82" s="41" t="s">
        <v>208</v>
      </c>
      <c r="F82" s="61" t="s">
        <v>17</v>
      </c>
      <c r="G82" s="4">
        <v>200</v>
      </c>
      <c r="H82" s="4">
        <v>5</v>
      </c>
      <c r="I82" s="4">
        <v>350</v>
      </c>
      <c r="J82" s="2">
        <f t="shared" ref="J82:J84" si="8">G82*H82*I82/10000</f>
        <v>35</v>
      </c>
      <c r="K82" s="4">
        <v>50</v>
      </c>
      <c r="L82" s="4">
        <v>35</v>
      </c>
      <c r="M82" s="2">
        <f>H82*G82*I82/10000</f>
        <v>35</v>
      </c>
      <c r="N82" s="4" t="s">
        <v>31</v>
      </c>
      <c r="O82" s="6" t="s">
        <v>209</v>
      </c>
    </row>
    <row r="83" spans="1:15" ht="39.950000000000003" customHeight="1">
      <c r="A83" s="79"/>
      <c r="B83" s="12" t="s">
        <v>258</v>
      </c>
      <c r="C83" s="4" t="s">
        <v>211</v>
      </c>
      <c r="D83" s="5" t="s">
        <v>210</v>
      </c>
      <c r="E83" s="41" t="s">
        <v>212</v>
      </c>
      <c r="F83" s="61" t="s">
        <v>17</v>
      </c>
      <c r="G83" s="4">
        <v>100</v>
      </c>
      <c r="H83" s="4">
        <v>10</v>
      </c>
      <c r="I83" s="4">
        <v>350</v>
      </c>
      <c r="J83" s="2">
        <f t="shared" si="8"/>
        <v>35</v>
      </c>
      <c r="K83" s="4">
        <v>100</v>
      </c>
      <c r="L83" s="4">
        <v>35</v>
      </c>
      <c r="M83" s="2">
        <f>H83*G83*I83/10000</f>
        <v>35</v>
      </c>
      <c r="N83" s="4" t="s">
        <v>31</v>
      </c>
      <c r="O83" s="6" t="s">
        <v>213</v>
      </c>
    </row>
    <row r="84" spans="1:15" ht="39.950000000000003" customHeight="1">
      <c r="A84" s="79"/>
      <c r="B84" s="12" t="s">
        <v>257</v>
      </c>
      <c r="C84" s="4" t="s">
        <v>215</v>
      </c>
      <c r="D84" s="5" t="s">
        <v>214</v>
      </c>
      <c r="E84" s="41" t="s">
        <v>216</v>
      </c>
      <c r="F84" s="61" t="s">
        <v>17</v>
      </c>
      <c r="G84" s="4">
        <v>150</v>
      </c>
      <c r="H84" s="4">
        <v>10</v>
      </c>
      <c r="I84" s="4">
        <v>350</v>
      </c>
      <c r="J84" s="2">
        <f t="shared" si="8"/>
        <v>52.5</v>
      </c>
      <c r="K84" s="4">
        <v>100</v>
      </c>
      <c r="L84" s="4">
        <v>35</v>
      </c>
      <c r="M84" s="2">
        <f>H84*G84*I84/10000</f>
        <v>52.5</v>
      </c>
      <c r="N84" s="4" t="s">
        <v>31</v>
      </c>
      <c r="O84" s="6" t="s">
        <v>217</v>
      </c>
    </row>
  </sheetData>
  <mergeCells count="88">
    <mergeCell ref="G3:G4"/>
    <mergeCell ref="I34:I37"/>
    <mergeCell ref="B47:B50"/>
    <mergeCell ref="J34:J37"/>
    <mergeCell ref="H72:J72"/>
    <mergeCell ref="K72:M72"/>
    <mergeCell ref="B60:B64"/>
    <mergeCell ref="O63:O64"/>
    <mergeCell ref="G63:G64"/>
    <mergeCell ref="F63:F64"/>
    <mergeCell ref="E63:E64"/>
    <mergeCell ref="D63:D64"/>
    <mergeCell ref="C63:C64"/>
    <mergeCell ref="H3:J3"/>
    <mergeCell ref="K3:M3"/>
    <mergeCell ref="A72:A73"/>
    <mergeCell ref="A74:A84"/>
    <mergeCell ref="B3:B4"/>
    <mergeCell ref="B5:B7"/>
    <mergeCell ref="B8:B37"/>
    <mergeCell ref="B38:B39"/>
    <mergeCell ref="B41:B46"/>
    <mergeCell ref="B55:B57"/>
    <mergeCell ref="B58:B59"/>
    <mergeCell ref="B65:B69"/>
    <mergeCell ref="B72:B73"/>
    <mergeCell ref="B76:B77"/>
    <mergeCell ref="B78:B80"/>
    <mergeCell ref="A47:A54"/>
    <mergeCell ref="B52:B54"/>
    <mergeCell ref="C72:C73"/>
    <mergeCell ref="D3:D4"/>
    <mergeCell ref="D66:D67"/>
    <mergeCell ref="D68:D69"/>
    <mergeCell ref="D72:D73"/>
    <mergeCell ref="A71:O71"/>
    <mergeCell ref="A3:A4"/>
    <mergeCell ref="A5:A46"/>
    <mergeCell ref="A55:A57"/>
    <mergeCell ref="A58:A70"/>
    <mergeCell ref="C3:C4"/>
    <mergeCell ref="C66:C67"/>
    <mergeCell ref="C68:C69"/>
    <mergeCell ref="E3:E4"/>
    <mergeCell ref="E8:E21"/>
    <mergeCell ref="E22:E33"/>
    <mergeCell ref="E72:E73"/>
    <mergeCell ref="F3:F4"/>
    <mergeCell ref="F8:F21"/>
    <mergeCell ref="F22:F33"/>
    <mergeCell ref="F34:F37"/>
    <mergeCell ref="F66:F67"/>
    <mergeCell ref="F68:F69"/>
    <mergeCell ref="F72:F73"/>
    <mergeCell ref="E34:E37"/>
    <mergeCell ref="F51:F52"/>
    <mergeCell ref="H8:H21"/>
    <mergeCell ref="H22:H33"/>
    <mergeCell ref="H34:H37"/>
    <mergeCell ref="M8:M21"/>
    <mergeCell ref="M22:M33"/>
    <mergeCell ref="M34:M37"/>
    <mergeCell ref="K8:K21"/>
    <mergeCell ref="L8:L21"/>
    <mergeCell ref="K22:K33"/>
    <mergeCell ref="L22:L33"/>
    <mergeCell ref="K34:K37"/>
    <mergeCell ref="L34:L37"/>
    <mergeCell ref="I8:I21"/>
    <mergeCell ref="I22:I33"/>
    <mergeCell ref="J8:J21"/>
    <mergeCell ref="J22:J33"/>
    <mergeCell ref="A1:O1"/>
    <mergeCell ref="A2:O2"/>
    <mergeCell ref="N72:N73"/>
    <mergeCell ref="O3:O4"/>
    <mergeCell ref="O8:O21"/>
    <mergeCell ref="O22:O33"/>
    <mergeCell ref="O34:O37"/>
    <mergeCell ref="O66:O67"/>
    <mergeCell ref="O68:O69"/>
    <mergeCell ref="O72:O73"/>
    <mergeCell ref="N3:N4"/>
    <mergeCell ref="N8:N21"/>
    <mergeCell ref="N22:N33"/>
    <mergeCell ref="N34:N37"/>
    <mergeCell ref="N51:N52"/>
    <mergeCell ref="G72:G73"/>
  </mergeCells>
  <phoneticPr fontId="0" type="noConversion"/>
  <printOptions gridLines="1"/>
  <pageMargins left="0.74803149606299213" right="0.74803149606299213" top="0.78740157480314965" bottom="0.47244094488188981" header="0.39370078740157483" footer="0.31496062992125984"/>
  <pageSetup paperSize="8" fitToHeight="0" orientation="landscape" r:id="rId1"/>
  <headerFooter>
    <oddFooter>&amp;L&amp;C&amp;"宋体,常规"&amp;12第 &amp;"宋体,常规"&amp;12&amp;P&amp;"宋体,常规"&amp;12 页，共 &amp;"宋体,常规"&amp;12&amp;N&amp;"宋体,常规"&amp;12 页&amp;R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1696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规划表</vt:lpstr>
      <vt:lpstr>规划表!Print_Titles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于华伟</cp:lastModifiedBy>
  <cp:revision>0</cp:revision>
  <cp:lastPrinted>2020-08-27T04:42:09Z</cp:lastPrinted>
  <dcterms:created xsi:type="dcterms:W3CDTF">2020-04-28T01:03:00Z</dcterms:created>
  <dcterms:modified xsi:type="dcterms:W3CDTF">2020-08-27T04:42:15Z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